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harts/chart3.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3.xml" ContentType="application/vnd.openxmlformats-officedocument.themeOverride+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8.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5.xml" ContentType="application/vnd.openxmlformats-officedocument.themeOverride+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6.xml" ContentType="application/vnd.openxmlformats-officedocument.themeOverride+xml"/>
  <Override PartName="/xl/drawings/drawing10.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1.xml" ContentType="application/vnd.openxmlformats-officedocument.drawing+xml"/>
  <Override PartName="/xl/charts/chart14.xml" ContentType="application/vnd.openxmlformats-officedocument.drawingml.chart+xml"/>
  <Override PartName="/xl/theme/themeOverride7.xml" ContentType="application/vnd.openxmlformats-officedocument.themeOverride+xml"/>
  <Override PartName="/xl/charts/chart15.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ml.chartshapes+xml"/>
  <Override PartName="/xl/charts/chart16.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8.xml" ContentType="application/vnd.openxmlformats-officedocument.themeOverride+xml"/>
  <Override PartName="/xl/drawings/drawing13.xml" ContentType="application/vnd.openxmlformats-officedocument.drawingml.chartshapes+xml"/>
  <Override PartName="/xl/charts/chart17.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4.xml" ContentType="application/vnd.openxmlformats-officedocument.drawingml.chartshapes+xml"/>
  <Override PartName="/xl/charts/chart18.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9.xml" ContentType="application/vnd.openxmlformats-officedocument.themeOverride+xml"/>
  <Override PartName="/xl/drawings/drawing15.xml" ContentType="application/vnd.openxmlformats-officedocument.drawingml.chartshapes+xml"/>
  <Override PartName="/xl/charts/chart19.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0.xml" ContentType="application/vnd.openxmlformats-officedocument.themeOverride+xml"/>
  <Override PartName="/xl/drawings/drawing16.xml" ContentType="application/vnd.openxmlformats-officedocument.drawingml.chartshapes+xml"/>
  <Override PartName="/xl/charts/chart20.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1.xml" ContentType="application/vnd.openxmlformats-officedocument.themeOverride+xml"/>
  <Override PartName="/xl/drawings/drawing17.xml" ContentType="application/vnd.openxmlformats-officedocument.drawingml.chartshapes+xml"/>
  <Override PartName="/xl/charts/chart21.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2.xml" ContentType="application/vnd.openxmlformats-officedocument.themeOverride+xml"/>
  <Override PartName="/xl/drawings/drawing18.xml" ContentType="application/vnd.openxmlformats-officedocument.drawingml.chartshapes+xml"/>
  <Override PartName="/xl/charts/chart22.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3.xml" ContentType="application/vnd.openxmlformats-officedocument.themeOverride+xml"/>
  <Override PartName="/xl/drawings/drawing19.xml" ContentType="application/vnd.openxmlformats-officedocument.drawingml.chartshapes+xml"/>
  <Override PartName="/xl/drawings/drawing20.xml" ContentType="application/vnd.openxmlformats-officedocument.drawing+xml"/>
  <Override PartName="/xl/charts/chart23.xml" ContentType="application/vnd.openxmlformats-officedocument.drawingml.chart+xml"/>
  <Override PartName="/xl/drawings/drawing21.xml" ContentType="application/vnd.openxmlformats-officedocument.drawing+xml"/>
  <Override PartName="/xl/charts/chart24.xml" ContentType="application/vnd.openxmlformats-officedocument.drawingml.chart+xml"/>
  <Override PartName="/xl/charts/style17.xml" ContentType="application/vnd.ms-office.chartstyle+xml"/>
  <Override PartName="/xl/charts/colors17.xml" ContentType="application/vnd.ms-office.chartcolorstyle+xml"/>
  <Override PartName="/xl/charts/chart25.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4.xml" ContentType="application/vnd.openxmlformats-officedocument.themeOverride+xml"/>
  <Override PartName="/xl/drawings/drawing22.xml" ContentType="application/vnd.openxmlformats-officedocument.drawingml.chartshapes+xml"/>
  <Override PartName="/xl/charts/chart26.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80"/>
  </bookViews>
  <sheets>
    <sheet name="TOC" sheetId="1" r:id="rId1"/>
    <sheet name="Notes" sheetId="3" r:id="rId2"/>
    <sheet name="Glossary" sheetId="4" r:id="rId3"/>
    <sheet name="Tab1" sheetId="5" r:id="rId4"/>
    <sheet name="Tab2" sheetId="10" r:id="rId5"/>
    <sheet name="Fig1a-c" sheetId="6" r:id="rId6"/>
    <sheet name="Tab3" sheetId="7" r:id="rId7"/>
    <sheet name="Tab4" sheetId="8" r:id="rId8"/>
    <sheet name="Tab5" sheetId="9" r:id="rId9"/>
    <sheet name="Fig2" sheetId="11" r:id="rId10"/>
    <sheet name="Fig3a-b" sheetId="12" r:id="rId11"/>
    <sheet name="Fig4-6" sheetId="13" r:id="rId12"/>
    <sheet name="Tab6" sheetId="14" r:id="rId13"/>
    <sheet name="Tab7" sheetId="15" r:id="rId14"/>
    <sheet name="Tab8" sheetId="16" r:id="rId15"/>
    <sheet name="Tab9" sheetId="17" r:id="rId16"/>
    <sheet name="Fig7-8" sheetId="18" r:id="rId17"/>
    <sheet name="Tab10a-c" sheetId="20" r:id="rId18"/>
    <sheet name="Tab11a-c" sheetId="19" r:id="rId19"/>
    <sheet name="Fig9" sheetId="21" r:id="rId20"/>
    <sheet name="Tab12" sheetId="22" r:id="rId21"/>
    <sheet name="Tab13" sheetId="23" r:id="rId22"/>
    <sheet name="Fig10a-b" sheetId="24" r:id="rId23"/>
    <sheet name="Fig11 | Tab14" sheetId="25" r:id="rId24"/>
    <sheet name="Tab15a-b" sheetId="26" r:id="rId25"/>
    <sheet name="Fig12a-c" sheetId="27" r:id="rId26"/>
    <sheet name="Tab16" sheetId="28" r:id="rId27"/>
    <sheet name="Tab17" sheetId="29" r:id="rId28"/>
    <sheet name="Tab18" sheetId="30" r:id="rId29"/>
  </sheets>
  <definedNames>
    <definedName name="_xlnm._FilterDatabase" localSheetId="20" hidden="1">'Tab12'!$A$3:$L$3</definedName>
    <definedName name="_xlnm._FilterDatabase" localSheetId="21" hidden="1">'Tab13'!$A$4:$K$4</definedName>
    <definedName name="_xlnm._FilterDatabase" localSheetId="26" hidden="1">'Tab16'!$A$3:$E$3</definedName>
    <definedName name="_xlnm._FilterDatabase" localSheetId="27" hidden="1">'Tab17'!$A$3:$K$3</definedName>
    <definedName name="_xlnm._FilterDatabase" localSheetId="28" hidden="1">'Tab18'!$A$4:$T$4</definedName>
    <definedName name="_xlnm._FilterDatabase" localSheetId="12" hidden="1">'Tab6'!$A$4:$H$4</definedName>
    <definedName name="_xlnm._FilterDatabase" localSheetId="13" hidden="1">'Tab7'!$A$4:$I$4</definedName>
    <definedName name="_xlnm._FilterDatabase" localSheetId="14" hidden="1">'Tab8'!$A$4:$L$255</definedName>
    <definedName name="_xlnm._FilterDatabase" localSheetId="15" hidden="1">'Tab9'!$A$3:$H$256</definedName>
    <definedName name="_xlnm.Print_Area" localSheetId="22">'Fig10a-b'!$A$1:$M$71</definedName>
    <definedName name="_xlnm.Print_Area" localSheetId="23">'Fig11 | Tab14'!$A$1:$Q$41</definedName>
    <definedName name="_xlnm.Print_Area" localSheetId="25">'Fig12a-c'!$A$1:$P$85</definedName>
    <definedName name="_xlnm.Print_Area" localSheetId="5">'Fig1a-c'!$A$1:$N$99</definedName>
    <definedName name="_xlnm.Print_Area" localSheetId="9">'Fig2'!$A$1:$L$27</definedName>
    <definedName name="_xlnm.Print_Area" localSheetId="10">'Fig3a-b'!$A$1:$N$78</definedName>
    <definedName name="_xlnm.Print_Area" localSheetId="11">'Fig4-6'!$A$1:$L$80</definedName>
    <definedName name="_xlnm.Print_Area" localSheetId="16">'Fig7-8'!$A$1:$N$57</definedName>
    <definedName name="_xlnm.Print_Area" localSheetId="19">'Fig9'!$A$1:$I$28</definedName>
    <definedName name="_xlnm.Print_Area" localSheetId="2">Glossary!$A$1:$B$54</definedName>
    <definedName name="_xlnm.Print_Area" localSheetId="1">Notes!$A$1:$A$9</definedName>
    <definedName name="_xlnm.Print_Area" localSheetId="3">'Tab1'!$A$1:$L$13</definedName>
    <definedName name="_xlnm.Print_Area" localSheetId="17">'Tab10a-c'!$A$1:$O$52</definedName>
    <definedName name="_xlnm.Print_Area" localSheetId="18">'Tab11a-c'!$A$1:$I$43</definedName>
    <definedName name="_xlnm.Print_Area" localSheetId="20">'Tab12'!$A$1:$L$259</definedName>
    <definedName name="_xlnm.Print_Area" localSheetId="21">'Tab13'!$A$1:$K$259</definedName>
    <definedName name="_xlnm.Print_Area" localSheetId="24">'Tab15a-b'!$A$1:$I$37</definedName>
    <definedName name="_xlnm.Print_Area" localSheetId="26">'Tab16'!$A$1:$E$259</definedName>
    <definedName name="_xlnm.Print_Area" localSheetId="27">'Tab17'!$A$1:$K$258</definedName>
    <definedName name="_xlnm.Print_Area" localSheetId="28">'Tab18'!$A$1:$T$259</definedName>
    <definedName name="_xlnm.Print_Area" localSheetId="4">'Tab2'!$A$1:$I$20</definedName>
    <definedName name="_xlnm.Print_Area" localSheetId="6">'Tab3'!$A$1:$L$13</definedName>
    <definedName name="_xlnm.Print_Area" localSheetId="7">'Tab4'!$A$1:$L$13</definedName>
    <definedName name="_xlnm.Print_Area" localSheetId="8">'Tab5'!$A$1:$O$13</definedName>
    <definedName name="_xlnm.Print_Area" localSheetId="13">'Tab7'!$A$1:$I$32</definedName>
    <definedName name="_xlnm.Print_Area" localSheetId="14">'Tab8'!$A$1:$L$261</definedName>
    <definedName name="_xlnm.Print_Area" localSheetId="15">'Tab9'!$A$1:$H$262</definedName>
    <definedName name="_xlnm.Print_Area" localSheetId="0">TOC!$A$1:$A$50</definedName>
    <definedName name="_xlnm.Print_Titles" localSheetId="17">'Tab10a-c'!$A:$A</definedName>
    <definedName name="_xlnm.Print_Titles" localSheetId="20">'Tab12'!$1:$3</definedName>
    <definedName name="_xlnm.Print_Titles" localSheetId="21">'Tab13'!$A:$B,'Tab13'!$1:$4</definedName>
    <definedName name="_xlnm.Print_Titles" localSheetId="26">'Tab16'!$1:$3</definedName>
    <definedName name="_xlnm.Print_Titles" localSheetId="27">'Tab17'!$1:$3</definedName>
    <definedName name="_xlnm.Print_Titles" localSheetId="28">'Tab18'!$A:$B,'Tab18'!$1:$4</definedName>
    <definedName name="_xlnm.Print_Titles" localSheetId="12">'Tab6'!$A:$B,'Tab6'!$1:$4</definedName>
    <definedName name="_xlnm.Print_Titles" localSheetId="13">'Tab7'!$A:$B,'Tab7'!$1:$4</definedName>
    <definedName name="_xlnm.Print_Titles" localSheetId="14">'Tab8'!$A:$C,'Tab8'!$1:$4</definedName>
    <definedName name="_xlnm.Print_Titles" localSheetId="15">'Tab9'!$1:$3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256" i="30" l="1"/>
  <c r="S256" i="30"/>
  <c r="R256" i="30"/>
  <c r="Q256" i="30"/>
  <c r="P256" i="30"/>
  <c r="O256" i="30"/>
  <c r="N256" i="30"/>
  <c r="M256" i="30"/>
  <c r="L256" i="30"/>
  <c r="K256" i="30"/>
  <c r="J256" i="30"/>
  <c r="I256" i="30"/>
  <c r="H256" i="30"/>
  <c r="G256" i="30"/>
  <c r="F256" i="30"/>
  <c r="E256" i="30"/>
  <c r="D256" i="30"/>
  <c r="C256" i="30"/>
  <c r="K255" i="29"/>
  <c r="J255" i="29"/>
  <c r="I255" i="29"/>
  <c r="H255" i="29"/>
  <c r="G255" i="29"/>
  <c r="F255" i="29"/>
  <c r="E255" i="29"/>
  <c r="D255" i="29"/>
  <c r="C255" i="29"/>
  <c r="D256" i="28"/>
  <c r="C256" i="28"/>
  <c r="D255" i="28"/>
  <c r="E255" i="28"/>
  <c r="C255" i="28"/>
  <c r="G67" i="27"/>
  <c r="F66" i="27" s="1"/>
  <c r="J64" i="27"/>
  <c r="D41" i="27"/>
  <c r="C41" i="27"/>
  <c r="C40" i="27" s="1"/>
  <c r="I14" i="27"/>
  <c r="C12" i="27" s="1"/>
  <c r="D14" i="27"/>
  <c r="F33" i="26"/>
  <c r="G33" i="26" s="1"/>
  <c r="F13" i="26"/>
  <c r="G11" i="26" s="1"/>
  <c r="G32" i="26"/>
  <c r="G31" i="26"/>
  <c r="G30" i="26"/>
  <c r="G29" i="26"/>
  <c r="G28" i="26"/>
  <c r="G27" i="26"/>
  <c r="G26" i="26"/>
  <c r="G25" i="26"/>
  <c r="G24" i="26"/>
  <c r="H25" i="26"/>
  <c r="H26" i="26"/>
  <c r="H27" i="26"/>
  <c r="H28" i="26"/>
  <c r="H29" i="26"/>
  <c r="H30" i="26"/>
  <c r="H31" i="26"/>
  <c r="H32" i="26"/>
  <c r="H24" i="26"/>
  <c r="H8" i="26"/>
  <c r="H9" i="26"/>
  <c r="H10" i="26"/>
  <c r="H11" i="26"/>
  <c r="H12" i="26"/>
  <c r="H7" i="26"/>
  <c r="E33" i="26"/>
  <c r="D33" i="26"/>
  <c r="E29" i="26" s="1"/>
  <c r="B33" i="26"/>
  <c r="C32" i="26" s="1"/>
  <c r="E31" i="26"/>
  <c r="E30" i="26"/>
  <c r="E28" i="26"/>
  <c r="E27" i="26"/>
  <c r="E26" i="26"/>
  <c r="E24" i="26"/>
  <c r="D13" i="26"/>
  <c r="E12" i="26" s="1"/>
  <c r="B13" i="26"/>
  <c r="C13" i="26" s="1"/>
  <c r="C9" i="26"/>
  <c r="C8" i="26"/>
  <c r="C7" i="26"/>
  <c r="F64" i="27" l="1"/>
  <c r="F62" i="27"/>
  <c r="F65" i="27"/>
  <c r="F63" i="27"/>
  <c r="C35" i="27"/>
  <c r="C36" i="27"/>
  <c r="C37" i="27"/>
  <c r="C38" i="27"/>
  <c r="C39" i="27"/>
  <c r="H8" i="27"/>
  <c r="H10" i="27"/>
  <c r="C9" i="27"/>
  <c r="C13" i="27"/>
  <c r="H7" i="27"/>
  <c r="H9" i="27"/>
  <c r="H11" i="27"/>
  <c r="H13" i="27"/>
  <c r="H12" i="27"/>
  <c r="C7" i="27"/>
  <c r="C11" i="27"/>
  <c r="C8" i="27"/>
  <c r="C10" i="27"/>
  <c r="G7" i="26"/>
  <c r="E10" i="26"/>
  <c r="E8" i="26"/>
  <c r="E7" i="26"/>
  <c r="E9" i="26"/>
  <c r="E13" i="26"/>
  <c r="E32" i="26"/>
  <c r="G10" i="26"/>
  <c r="G13" i="26"/>
  <c r="G9" i="26"/>
  <c r="G12" i="26"/>
  <c r="G8" i="26"/>
  <c r="E11" i="26"/>
  <c r="E25" i="26"/>
  <c r="C11" i="26"/>
  <c r="C10" i="26"/>
  <c r="C12" i="26"/>
  <c r="H33" i="26"/>
  <c r="I28" i="26" s="1"/>
  <c r="H13" i="26"/>
  <c r="I13" i="26" s="1"/>
  <c r="C33" i="26"/>
  <c r="C24" i="26"/>
  <c r="C25" i="26"/>
  <c r="C26" i="26"/>
  <c r="C27" i="26"/>
  <c r="C28" i="26"/>
  <c r="C29" i="26"/>
  <c r="C30" i="26"/>
  <c r="C31" i="26"/>
  <c r="I10" i="26" l="1"/>
  <c r="I12" i="26"/>
  <c r="I7" i="26"/>
  <c r="I9" i="26"/>
  <c r="I24" i="26"/>
  <c r="I32" i="26"/>
  <c r="I8" i="26"/>
  <c r="I31" i="26"/>
  <c r="I26" i="26"/>
  <c r="I30" i="26"/>
  <c r="I29" i="26"/>
  <c r="I33" i="26"/>
  <c r="I27" i="26"/>
  <c r="I25" i="26"/>
  <c r="I11" i="26"/>
  <c r="D13" i="25" l="1"/>
  <c r="D12" i="25"/>
  <c r="D11" i="25"/>
  <c r="D9" i="25"/>
  <c r="D10" i="25"/>
  <c r="D8" i="25"/>
  <c r="D7" i="25"/>
  <c r="D6" i="25"/>
  <c r="D5" i="25" l="1"/>
  <c r="C88" i="24" l="1"/>
  <c r="B88" i="24"/>
  <c r="C87" i="24"/>
  <c r="B87" i="24"/>
  <c r="C86" i="24"/>
  <c r="B86" i="24"/>
  <c r="C85" i="24"/>
  <c r="B85" i="24"/>
  <c r="D117" i="24" l="1"/>
  <c r="D116" i="24"/>
  <c r="D115" i="24"/>
  <c r="D114" i="24"/>
  <c r="D113" i="24"/>
  <c r="D112" i="24"/>
  <c r="D111" i="24"/>
  <c r="D110" i="24"/>
  <c r="E19" i="24"/>
  <c r="E18" i="24"/>
  <c r="E11" i="24"/>
  <c r="D11" i="24"/>
  <c r="D256" i="23"/>
  <c r="E256" i="23"/>
  <c r="F256" i="23"/>
  <c r="G256" i="23"/>
  <c r="H256" i="23"/>
  <c r="I256" i="23"/>
  <c r="J256" i="23"/>
  <c r="K256" i="23"/>
  <c r="C256" i="23"/>
  <c r="D256" i="22"/>
  <c r="E256" i="22"/>
  <c r="F256" i="22"/>
  <c r="G256" i="22"/>
  <c r="H256" i="22"/>
  <c r="I256" i="22"/>
  <c r="J256" i="22"/>
  <c r="K256" i="22"/>
  <c r="L256" i="22"/>
  <c r="C256" i="22"/>
  <c r="D255" i="22"/>
  <c r="E255" i="22"/>
  <c r="F255" i="22"/>
  <c r="G255" i="22"/>
  <c r="H255" i="22"/>
  <c r="I255" i="22"/>
  <c r="J255" i="22"/>
  <c r="K255" i="22"/>
  <c r="L255" i="22"/>
  <c r="C255" i="22"/>
  <c r="D17" i="21"/>
  <c r="H48" i="20"/>
  <c r="I46" i="20" s="1"/>
  <c r="F48" i="20"/>
  <c r="G45" i="20" s="1"/>
  <c r="D48" i="20"/>
  <c r="B48" i="20"/>
  <c r="C48" i="20" s="1"/>
  <c r="L46" i="20"/>
  <c r="J46" i="20"/>
  <c r="E46" i="20"/>
  <c r="L45" i="20"/>
  <c r="J45" i="20"/>
  <c r="E45" i="20"/>
  <c r="L44" i="20"/>
  <c r="J44" i="20"/>
  <c r="I44" i="20"/>
  <c r="E44" i="20"/>
  <c r="L43" i="20"/>
  <c r="J43" i="20"/>
  <c r="I43" i="20"/>
  <c r="E43" i="20"/>
  <c r="L42" i="20"/>
  <c r="J42" i="20"/>
  <c r="I42" i="20"/>
  <c r="G42" i="20"/>
  <c r="E42" i="20"/>
  <c r="L41" i="20"/>
  <c r="J41" i="20"/>
  <c r="G41" i="20"/>
  <c r="E41" i="20"/>
  <c r="L40" i="20"/>
  <c r="J40" i="20"/>
  <c r="I40" i="20"/>
  <c r="G40" i="20"/>
  <c r="E40" i="20"/>
  <c r="L39" i="20"/>
  <c r="J39" i="20"/>
  <c r="I39" i="20"/>
  <c r="G39" i="20"/>
  <c r="E39" i="20"/>
  <c r="L38" i="20"/>
  <c r="J38" i="20"/>
  <c r="I38" i="20"/>
  <c r="G38" i="20"/>
  <c r="E38" i="20"/>
  <c r="H28" i="20"/>
  <c r="I26" i="20" s="1"/>
  <c r="F28" i="20"/>
  <c r="G28" i="20" s="1"/>
  <c r="D28" i="20"/>
  <c r="E25" i="20" s="1"/>
  <c r="B28" i="20"/>
  <c r="C28" i="20" s="1"/>
  <c r="L26" i="20"/>
  <c r="J26" i="20"/>
  <c r="L25" i="20"/>
  <c r="J25" i="20"/>
  <c r="G25" i="20"/>
  <c r="L24" i="20"/>
  <c r="J24" i="20"/>
  <c r="L23" i="20"/>
  <c r="J23" i="20"/>
  <c r="C23" i="20"/>
  <c r="L22" i="20"/>
  <c r="J22" i="20"/>
  <c r="C22" i="20"/>
  <c r="L21" i="20"/>
  <c r="J21" i="20"/>
  <c r="I21" i="20"/>
  <c r="G21" i="20"/>
  <c r="C21" i="20"/>
  <c r="H11" i="20"/>
  <c r="I11" i="20" s="1"/>
  <c r="F11" i="20"/>
  <c r="G6" i="20" s="1"/>
  <c r="D11" i="20"/>
  <c r="E11" i="20" s="1"/>
  <c r="B11" i="20"/>
  <c r="C8" i="20" s="1"/>
  <c r="L9" i="20"/>
  <c r="J9" i="20"/>
  <c r="E9" i="20"/>
  <c r="L8" i="20"/>
  <c r="J8" i="20"/>
  <c r="E8" i="20"/>
  <c r="L7" i="20"/>
  <c r="J7" i="20"/>
  <c r="E7" i="20"/>
  <c r="L6" i="20"/>
  <c r="J6" i="20"/>
  <c r="E6" i="20"/>
  <c r="I41" i="20" l="1"/>
  <c r="I45" i="20"/>
  <c r="G43" i="20"/>
  <c r="N43" i="20"/>
  <c r="I25" i="20"/>
  <c r="I23" i="20"/>
  <c r="G22" i="20"/>
  <c r="G23" i="20"/>
  <c r="G24" i="20"/>
  <c r="G48" i="20"/>
  <c r="I7" i="20"/>
  <c r="I8" i="20"/>
  <c r="I9" i="20"/>
  <c r="G7" i="20"/>
  <c r="N24" i="20"/>
  <c r="N23" i="20"/>
  <c r="C24" i="20"/>
  <c r="C25" i="20"/>
  <c r="G44" i="20"/>
  <c r="N40" i="20"/>
  <c r="N41" i="20"/>
  <c r="N45" i="20"/>
  <c r="N46" i="20"/>
  <c r="C39" i="20"/>
  <c r="C41" i="20"/>
  <c r="C43" i="20"/>
  <c r="C45" i="20"/>
  <c r="C38" i="20"/>
  <c r="C40" i="20"/>
  <c r="C42" i="20"/>
  <c r="C44" i="20"/>
  <c r="C46" i="20"/>
  <c r="N26" i="20"/>
  <c r="N25" i="20"/>
  <c r="I48" i="20"/>
  <c r="E26" i="20"/>
  <c r="E48" i="20"/>
  <c r="E22" i="20"/>
  <c r="N22" i="20"/>
  <c r="E24" i="20"/>
  <c r="I6" i="20"/>
  <c r="G8" i="20"/>
  <c r="G11" i="20"/>
  <c r="G9" i="20"/>
  <c r="N8" i="20"/>
  <c r="J11" i="20"/>
  <c r="K9" i="20" s="1"/>
  <c r="N38" i="20"/>
  <c r="N42" i="20"/>
  <c r="N44" i="20"/>
  <c r="C7" i="20"/>
  <c r="N7" i="20"/>
  <c r="C9" i="20"/>
  <c r="N9" i="20"/>
  <c r="L11" i="20"/>
  <c r="M6" i="20" s="1"/>
  <c r="N21" i="20"/>
  <c r="G26" i="20"/>
  <c r="E28" i="20"/>
  <c r="I28" i="20"/>
  <c r="L48" i="20"/>
  <c r="M40" i="20" s="1"/>
  <c r="L28" i="20"/>
  <c r="E21" i="20"/>
  <c r="I22" i="20"/>
  <c r="E23" i="20"/>
  <c r="I24" i="20"/>
  <c r="J28" i="20"/>
  <c r="N39" i="20"/>
  <c r="G46" i="20"/>
  <c r="C6" i="20"/>
  <c r="N6" i="20"/>
  <c r="C26" i="20"/>
  <c r="J48" i="20"/>
  <c r="K7" i="20" l="1"/>
  <c r="K6" i="20"/>
  <c r="K8" i="20"/>
  <c r="K11" i="20"/>
  <c r="K48" i="20"/>
  <c r="K45" i="20"/>
  <c r="K43" i="20"/>
  <c r="K41" i="20"/>
  <c r="K42" i="20"/>
  <c r="K46" i="20"/>
  <c r="M45" i="20"/>
  <c r="M46" i="20"/>
  <c r="M44" i="20"/>
  <c r="M42" i="20"/>
  <c r="M48" i="20"/>
  <c r="M39" i="20"/>
  <c r="N11" i="20"/>
  <c r="O6" i="20" s="1"/>
  <c r="K28" i="20"/>
  <c r="K24" i="20"/>
  <c r="K25" i="20"/>
  <c r="K23" i="20"/>
  <c r="K26" i="20"/>
  <c r="K22" i="20"/>
  <c r="K40" i="20"/>
  <c r="N28" i="20"/>
  <c r="O21" i="20" s="1"/>
  <c r="N48" i="20"/>
  <c r="O44" i="20" s="1"/>
  <c r="K38" i="20"/>
  <c r="M38" i="20"/>
  <c r="M43" i="20"/>
  <c r="K21" i="20"/>
  <c r="M25" i="20"/>
  <c r="M21" i="20"/>
  <c r="M26" i="20"/>
  <c r="M24" i="20"/>
  <c r="M28" i="20"/>
  <c r="M23" i="20"/>
  <c r="M11" i="20"/>
  <c r="M7" i="20"/>
  <c r="M9" i="20"/>
  <c r="K44" i="20"/>
  <c r="M22" i="20"/>
  <c r="M41" i="20"/>
  <c r="M8" i="20"/>
  <c r="K39" i="20"/>
  <c r="O39" i="20" l="1"/>
  <c r="O42" i="20"/>
  <c r="O7" i="20"/>
  <c r="O38" i="20"/>
  <c r="O28" i="20"/>
  <c r="O27" i="20"/>
  <c r="O22" i="20"/>
  <c r="O23" i="20"/>
  <c r="O26" i="20"/>
  <c r="O25" i="20"/>
  <c r="O24" i="20"/>
  <c r="O48" i="20"/>
  <c r="O47" i="20"/>
  <c r="O41" i="20"/>
  <c r="O43" i="20"/>
  <c r="O40" i="20"/>
  <c r="O45" i="20"/>
  <c r="O46" i="20"/>
  <c r="O10" i="20"/>
  <c r="O11" i="20"/>
  <c r="O8" i="20"/>
  <c r="O9" i="20"/>
  <c r="H6" i="19" l="1"/>
  <c r="H7" i="19"/>
  <c r="H8" i="19"/>
  <c r="H9" i="19"/>
  <c r="B10" i="19"/>
  <c r="C9" i="19" s="1"/>
  <c r="D10" i="19"/>
  <c r="E8" i="19" s="1"/>
  <c r="F10" i="19"/>
  <c r="G7" i="19" s="1"/>
  <c r="E18" i="19"/>
  <c r="H18" i="19"/>
  <c r="H19" i="19"/>
  <c r="H20" i="19"/>
  <c r="H21" i="19"/>
  <c r="H22" i="19"/>
  <c r="E23" i="19"/>
  <c r="H23" i="19"/>
  <c r="B24" i="19"/>
  <c r="C21" i="19" s="1"/>
  <c r="D24" i="19"/>
  <c r="E20" i="19" s="1"/>
  <c r="E24" i="19"/>
  <c r="F24" i="19"/>
  <c r="G19" i="19" s="1"/>
  <c r="H32" i="19"/>
  <c r="H33" i="19"/>
  <c r="H34" i="19"/>
  <c r="H35" i="19"/>
  <c r="H36" i="19"/>
  <c r="H37" i="19"/>
  <c r="H38" i="19"/>
  <c r="H39" i="19"/>
  <c r="H40" i="19"/>
  <c r="B41" i="19"/>
  <c r="C33" i="19" s="1"/>
  <c r="D41" i="19"/>
  <c r="E32" i="19" s="1"/>
  <c r="F41" i="19"/>
  <c r="G35" i="19" s="1"/>
  <c r="G32" i="19" l="1"/>
  <c r="G41" i="19"/>
  <c r="G38" i="19"/>
  <c r="G36" i="19"/>
  <c r="G34" i="19"/>
  <c r="G40" i="19"/>
  <c r="G33" i="19"/>
  <c r="G37" i="19"/>
  <c r="E39" i="19"/>
  <c r="E35" i="19"/>
  <c r="E41" i="19"/>
  <c r="C38" i="19"/>
  <c r="C35" i="19"/>
  <c r="C32" i="19"/>
  <c r="C39" i="19"/>
  <c r="C36" i="19"/>
  <c r="C41" i="19"/>
  <c r="C40" i="19"/>
  <c r="C34" i="19"/>
  <c r="E19" i="19"/>
  <c r="E22" i="19"/>
  <c r="H24" i="19"/>
  <c r="I22" i="19" s="1"/>
  <c r="I21" i="19"/>
  <c r="C10" i="19"/>
  <c r="G10" i="19"/>
  <c r="G9" i="19"/>
  <c r="G6" i="19"/>
  <c r="H10" i="19"/>
  <c r="I10" i="19" s="1"/>
  <c r="C7" i="19"/>
  <c r="C8" i="19"/>
  <c r="I18" i="19"/>
  <c r="I20" i="19"/>
  <c r="G22" i="19"/>
  <c r="C20" i="19"/>
  <c r="G18" i="19"/>
  <c r="E7" i="19"/>
  <c r="H41" i="19"/>
  <c r="I33" i="19" s="1"/>
  <c r="E38" i="19"/>
  <c r="E34" i="19"/>
  <c r="C23" i="19"/>
  <c r="G21" i="19"/>
  <c r="C19" i="19"/>
  <c r="I7" i="19"/>
  <c r="E6" i="19"/>
  <c r="E37" i="19"/>
  <c r="E33" i="19"/>
  <c r="C22" i="19"/>
  <c r="E21" i="19"/>
  <c r="G20" i="19"/>
  <c r="C18" i="19"/>
  <c r="E9" i="19"/>
  <c r="G8" i="19"/>
  <c r="C6" i="19"/>
  <c r="E40" i="19"/>
  <c r="G39" i="19"/>
  <c r="C37" i="19"/>
  <c r="E36" i="19"/>
  <c r="G24" i="19"/>
  <c r="C24" i="19"/>
  <c r="G23" i="19"/>
  <c r="E10" i="19"/>
  <c r="I24" i="19" l="1"/>
  <c r="I23" i="19"/>
  <c r="I19" i="19"/>
  <c r="I6" i="19"/>
  <c r="I8" i="19"/>
  <c r="I9" i="19"/>
  <c r="I34" i="19"/>
  <c r="I38" i="19"/>
  <c r="I35" i="19"/>
  <c r="I39" i="19"/>
  <c r="I32" i="19"/>
  <c r="I36" i="19"/>
  <c r="I40" i="19"/>
  <c r="I41" i="19"/>
  <c r="I37" i="19"/>
  <c r="E29" i="15" l="1"/>
  <c r="F29" i="15"/>
  <c r="G29" i="15"/>
  <c r="H29" i="15"/>
  <c r="I29" i="15"/>
  <c r="C29" i="15"/>
  <c r="D256" i="14"/>
  <c r="E256" i="14"/>
  <c r="F256" i="14"/>
  <c r="G256" i="14"/>
  <c r="H256" i="14"/>
  <c r="C256" i="14"/>
  <c r="M50" i="12"/>
  <c r="M49" i="12"/>
  <c r="L50" i="12"/>
  <c r="K50" i="12"/>
  <c r="J50" i="12"/>
  <c r="I50" i="12"/>
  <c r="H50" i="12"/>
  <c r="G50" i="12"/>
  <c r="F50" i="12"/>
  <c r="E50" i="12"/>
  <c r="D50" i="12"/>
  <c r="C50" i="12"/>
  <c r="L49" i="12"/>
  <c r="K49" i="12"/>
  <c r="J49" i="12"/>
  <c r="I49" i="12"/>
  <c r="H49" i="12"/>
  <c r="G49" i="12"/>
  <c r="F49" i="12"/>
  <c r="E49" i="12"/>
  <c r="D49" i="12"/>
  <c r="C49" i="12"/>
  <c r="O8" i="9" l="1"/>
  <c r="K8" i="9"/>
  <c r="I8" i="9"/>
  <c r="G8" i="9"/>
  <c r="E8" i="9"/>
  <c r="C8" i="9"/>
  <c r="M7" i="9"/>
  <c r="K7" i="9"/>
  <c r="I7" i="9"/>
  <c r="G7" i="9"/>
  <c r="E7" i="9"/>
  <c r="C7" i="9"/>
  <c r="O7" i="9" s="1"/>
  <c r="M6" i="9"/>
  <c r="K6" i="9"/>
  <c r="I6" i="9"/>
  <c r="G6" i="9"/>
  <c r="E6" i="9"/>
  <c r="C6" i="9"/>
  <c r="O6" i="9" s="1"/>
  <c r="L9" i="8"/>
  <c r="K9" i="8"/>
  <c r="J9" i="8"/>
  <c r="I9" i="8"/>
  <c r="H9" i="8"/>
  <c r="G9" i="8"/>
  <c r="F9" i="8"/>
  <c r="E9" i="8"/>
  <c r="L7" i="8"/>
  <c r="K7" i="8"/>
  <c r="J7" i="8"/>
  <c r="I7" i="8"/>
  <c r="H7" i="8"/>
  <c r="G7" i="8"/>
  <c r="F7" i="8"/>
  <c r="E7" i="8"/>
  <c r="L5" i="8"/>
  <c r="K5" i="8"/>
  <c r="J5" i="8"/>
  <c r="I5" i="8"/>
  <c r="H5" i="8"/>
  <c r="G5" i="8"/>
  <c r="F5" i="8"/>
  <c r="E5" i="8"/>
  <c r="L9" i="7"/>
  <c r="K9" i="7"/>
  <c r="J9" i="7"/>
  <c r="I9" i="7"/>
  <c r="H9" i="7"/>
  <c r="G9" i="7"/>
  <c r="F9" i="7"/>
  <c r="E9" i="7"/>
  <c r="L7" i="7"/>
  <c r="K7" i="7"/>
  <c r="J7" i="7"/>
  <c r="I7" i="7"/>
  <c r="H7" i="7"/>
  <c r="G7" i="7"/>
  <c r="F7" i="7"/>
  <c r="E7" i="7"/>
  <c r="L5" i="7"/>
  <c r="K5" i="7"/>
  <c r="J5" i="7"/>
  <c r="I5" i="7"/>
  <c r="H5" i="7"/>
  <c r="G5" i="7"/>
  <c r="F5" i="7"/>
  <c r="E5" i="7"/>
  <c r="L9" i="5"/>
  <c r="K9" i="5"/>
  <c r="J9" i="5"/>
  <c r="I9" i="5"/>
  <c r="H9" i="5"/>
  <c r="G9" i="5"/>
  <c r="F9" i="5"/>
  <c r="E9" i="5"/>
  <c r="L7" i="5"/>
  <c r="K7" i="5"/>
  <c r="J7" i="5"/>
  <c r="I7" i="5"/>
  <c r="H7" i="5"/>
  <c r="G7" i="5"/>
  <c r="F7" i="5"/>
  <c r="E7" i="5"/>
  <c r="L5" i="5"/>
  <c r="K5" i="5"/>
  <c r="J5" i="5"/>
  <c r="I5" i="5"/>
  <c r="H5" i="5"/>
  <c r="G5" i="5"/>
  <c r="F5" i="5"/>
  <c r="E5" i="5"/>
  <c r="D5" i="5"/>
  <c r="C5" i="5"/>
</calcChain>
</file>

<file path=xl/sharedStrings.xml><?xml version="1.0" encoding="utf-8"?>
<sst xmlns="http://schemas.openxmlformats.org/spreadsheetml/2006/main" count="14196" uniqueCount="774">
  <si>
    <t>Report 2 - Dental Assisting Education Programs</t>
  </si>
  <si>
    <t>Table of Contents</t>
  </si>
  <si>
    <t>Notes to the Reader</t>
  </si>
  <si>
    <t>Glossary of Terms</t>
  </si>
  <si>
    <t>Dental Assisting Education Programs</t>
  </si>
  <si>
    <t>Return to Table of Contents</t>
  </si>
  <si>
    <t>Table 1: First-Year Enrollment in Allied Dental Education Programs, 2008-09 to 2018-19</t>
  </si>
  <si>
    <t>Figure 1a: First-Year Student Capacity Versus Enrollment, by Number of Dental Hygiene Education Programs, 2008-09 to 2018-19</t>
  </si>
  <si>
    <t>Figure 1b: First-Year Student Capacity Versus Enrollment, by Number of Dental Assisting Education Programs, 2008-09 to 2018-19</t>
  </si>
  <si>
    <t>Figure 1c: First Year Student Capacity Versus Enrollment, by Number of Dental Laboratory Technology Education Programs, 2008-09 to 2018-19</t>
  </si>
  <si>
    <t>Table 3: Total Enrollment in Allied Dental Education Programs, 2008-09 to 2018-19</t>
  </si>
  <si>
    <t>Figure 3a: Number of Applications and Number of Students Accepted into Accredited Dental Assisting Programs, 2008-09 to 2018-19</t>
  </si>
  <si>
    <t>Figure 3b: Number of Applications per Program and Number of Dental Assisting Students Accepted per Program, 2008-09 to 2018-19</t>
  </si>
  <si>
    <t>Figure 7: Average Total Costs for Tuition and Fees in Accredited Dental Assisting Programs, 2008-09 to 2018-19</t>
  </si>
  <si>
    <t>Table 2: Comparison of First-Year Student Capacity Versus Enrollment by Educational Setting, 2018-19</t>
  </si>
  <si>
    <t>Table 5: Number of Institutions Awarding Degrees in Allied Dental Education Programs, 2018-19</t>
  </si>
  <si>
    <t>Figure 2: Classification of Institutions Offering Dental Assisting Education, 2018-19</t>
  </si>
  <si>
    <t>Figure 4: Minimum Educational Requirements Needed to Enroll in Accredited Dental Assisting Programs, 2018-19</t>
  </si>
  <si>
    <t>Figure 5: Percentage of Accredited Dental Assisting Education Programs Offering Advanced Placement, 2018-19</t>
  </si>
  <si>
    <t>Figure 6: Methods Used to Award Advanced Placement in Accredited Dental Assisting Education Programs, 2018-19</t>
  </si>
  <si>
    <t>Table 6: Advanced Placement Provision and Methods Used to Award Advanced Placement at Accredited Dental Assisting Education Programs, 2018-19</t>
  </si>
  <si>
    <t>Table 7: Number of Dental Assisting Students Awarded Advanced Placement and the Source of Previous Training, 2018-19</t>
  </si>
  <si>
    <t>Table 8: Admission Policies at Accredited Dental Assisting Education Programs, 2018-19</t>
  </si>
  <si>
    <t>Table 9: First-Year In-District Tuition and Fees at Accredited Dental Assisting Education Programs, 2018-19</t>
  </si>
  <si>
    <t>Figure 8: Average First-Year In-District Tuition in Accredited Dental Assisting Programs by Educational Setting, 2018-19</t>
  </si>
  <si>
    <t>Table 10a: Total Enrollment in Accredited Dental Assisting Programs by Citizenship and Gender, 2018-19</t>
  </si>
  <si>
    <t>Table 10b: Total Enrollment in Accredited Dental Assisting Programs by Age and Gender, 2018-19</t>
  </si>
  <si>
    <t>Table 10c: Total Enrollment in Accredited Dental Assisting Programs by Ethnicity/Race and Gender, 2018-19</t>
  </si>
  <si>
    <t>Figure 9: Number of Dental Assisting Students with Job/Family Care Responsibilities and Financial Assistance, 2018-19</t>
  </si>
  <si>
    <t>Table 12: Highest Level of Education Completed by First-Year Dental Assisting Students, 2018-19</t>
  </si>
  <si>
    <t>Figure 11 &amp; Table 14: Hours Spent Weekly in Program Activities by Dental Assisting Program Administrators, 2018-19</t>
  </si>
  <si>
    <t>Table 15a: Faculty of Accredited Dental Assisting Programs by Age and Gender, 2018-19</t>
  </si>
  <si>
    <t>Table 15b: Faculty of Accredited Dental Assisting Programs by Ethnicity/Race and Gender, 2018-19</t>
  </si>
  <si>
    <t>Figure 12a: Highest Academic Degree Earned by Dental Assisting Faculty, 2018-19</t>
  </si>
  <si>
    <t>Figure 12b: Academic Rank of Dental Assisting Faculty, 2018-19</t>
  </si>
  <si>
    <t>Figure 12c: Occupational Discipline of Dental Assisting Faculty, 2018-19</t>
  </si>
  <si>
    <t>Table 16: Number of Faculty Members in Accredited Dental Assisting Education Programs, 2018-19</t>
  </si>
  <si>
    <t>Table 17: Non-Traditional Designs Offered by Accredited Dental Assisting Education Programs, 2018-19</t>
  </si>
  <si>
    <t>Table 18: Instruction Methods at Accredited Dental Assisting Education Programs, 2018-19</t>
  </si>
  <si>
    <t>Table 11a: Graduates of Accredited Dental Assisting Programs by Citizenship and Gender, 2018</t>
  </si>
  <si>
    <t>Table 11b: Graduates of Accredited Dental Assisting Programs by Age and Gender, 2018</t>
  </si>
  <si>
    <t>Table 11c: Graduates of Accredited Dental Assisting Programs by Ethnicity/Race and Gender, 2018</t>
  </si>
  <si>
    <t>Figure 10a: Outcomes Assessment for Dental Assisting Class of 2017</t>
  </si>
  <si>
    <t>Figure 10b: Graduate State/National Certification Outcomes, Dental Assisting Class of 2017</t>
  </si>
  <si>
    <t>2018-19 Survey of Allied Dental Education</t>
  </si>
  <si>
    <t>Notes to Reader</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</si>
  <si>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</si>
  <si>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</si>
  <si>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t>ACT</t>
  </si>
  <si>
    <t>American College Test</t>
  </si>
  <si>
    <t>DENTAL ASSISTING EDUCATION PROGRAM</t>
  </si>
  <si>
    <t>A dental assisting education program prepares students to function effectively as an integral member of the dental health team and to perform chairside assisting and related office and laboratory procedures under the direction and supervision of the dentist. The scope of patient care functions that may be legally delegated to the dental assistant varies, based on state laws and/or regulations. The program should prepare students for national dental assisting certification and applicable state credentialing.</t>
  </si>
  <si>
    <t>DENTAL HYGIENE EDUCATION PROGRAM</t>
  </si>
  <si>
    <t>A dental hygiene education program provides students with the knowledge and clinical competence required to provide current, comprehensive dental hygiene services. As a member of the dental health team, the dental hygienist assumes responsibility for providing dental hygiene services under the direction and supervision of a dentist. Specific services vary, based on state laws and/or regulations, but always include, at a minimum, scaling and polishing the teeth. The program should prepare students for the Dental Hygiene National Board Examination, Clinical Board Examination, and state licensure.</t>
  </si>
  <si>
    <t>DENTAL LABORATORY TECHNOLOGY EDUCATION PROGRAM</t>
  </si>
  <si>
    <t>A dental laboratory technology education program provides students with the knowledge and skills to fabricate dental appliances and prostheses in accordance with a dentist's laboratory procedure order. To ensure that graduates can function effectively in a variety of employment settings, students are prepared to perform competently in two or more of the following disciplines or specialties: complete denture prosthodontics, removable partial denture prosthodontics, fixed prosthodontics (crown and bridge), dental ceramics, and orthodontic appliances. The program should prepare students for the Recognized Graduate Examination.</t>
  </si>
  <si>
    <r>
      <rPr>
        <i/>
        <sz val="10"/>
        <color theme="1"/>
        <rFont val="Arial"/>
        <family val="2"/>
      </rPr>
      <t>Hispanic/Latino:</t>
    </r>
    <r>
      <rPr>
        <sz val="10"/>
        <color theme="1"/>
        <rFont val="Arial"/>
        <family val="2"/>
      </rPr>
      <t xml:space="preserve"> a person of Cuban, Mexican, Puerto Rican, South or Central American or other Spanish culture or origin, regardless of race.</t>
    </r>
  </si>
  <si>
    <r>
      <rPr>
        <i/>
        <sz val="10"/>
        <color theme="1"/>
        <rFont val="Arial"/>
        <family val="2"/>
      </rPr>
      <t>American Indian or Alaska Native</t>
    </r>
    <r>
      <rPr>
        <sz val="10"/>
        <color theme="1"/>
        <rFont val="Arial"/>
        <family val="2"/>
      </rPr>
      <t>: a person having origins in any of the original peoples of North and South America (including Central America) and who maintains cultural identification through tribal affiliation or community attachment.</t>
    </r>
  </si>
  <si>
    <r>
      <rPr>
        <i/>
        <sz val="10"/>
        <color theme="1"/>
        <rFont val="Arial"/>
        <family val="2"/>
      </rPr>
      <t xml:space="preserve">Asian: </t>
    </r>
    <r>
      <rPr>
        <sz val="10"/>
        <color theme="1"/>
        <rFont val="Arial"/>
        <family val="2"/>
      </rPr>
      <t>a person having origins in any of the original peoples of the Far East, Southeast Asia, the Indian subcontinent, including, for example, Cambodia, China, India, Japan, Korea, Malaysia, Pakistan, the Philippine Islands, Thailand, and Vietnam.</t>
    </r>
  </si>
  <si>
    <r>
      <rPr>
        <i/>
        <sz val="10"/>
        <color theme="1"/>
        <rFont val="Arial"/>
        <family val="2"/>
      </rPr>
      <t>Black or African American:</t>
    </r>
    <r>
      <rPr>
        <sz val="10"/>
        <color theme="1"/>
        <rFont val="Arial"/>
        <family val="2"/>
      </rPr>
      <t xml:space="preserve"> a person having origins in any of the black racial groups of Africa.</t>
    </r>
  </si>
  <si>
    <r>
      <rPr>
        <i/>
        <sz val="10"/>
        <color theme="1"/>
        <rFont val="Arial"/>
        <family val="2"/>
      </rPr>
      <t>Native Hawaiian or Other Pacific Islander:</t>
    </r>
    <r>
      <rPr>
        <sz val="10"/>
        <color theme="1"/>
        <rFont val="Arial"/>
        <family val="2"/>
      </rPr>
      <t xml:space="preserve"> a person having origins in any of the original peoples of Hawaii, Guam, Samoa, or other Pacific Islands.</t>
    </r>
  </si>
  <si>
    <r>
      <rPr>
        <i/>
        <sz val="10"/>
        <color theme="1"/>
        <rFont val="Arial"/>
        <family val="2"/>
      </rPr>
      <t>White</t>
    </r>
    <r>
      <rPr>
        <sz val="10"/>
        <color theme="1"/>
        <rFont val="Arial"/>
        <family val="2"/>
      </rPr>
      <t>: a person having origins in any of the original peoples of Europe, the Middle East, or North Africa.</t>
    </r>
  </si>
  <si>
    <r>
      <rPr>
        <i/>
        <sz val="10"/>
        <color theme="1"/>
        <rFont val="Arial"/>
        <family val="2"/>
      </rPr>
      <t>Two or more races:</t>
    </r>
    <r>
      <rPr>
        <sz val="10"/>
        <color theme="1"/>
        <rFont val="Arial"/>
        <family val="2"/>
      </rPr>
      <t xml:space="preserve"> category used for individuals who identify with two or more of the race categories listed above.</t>
    </r>
  </si>
  <si>
    <r>
      <rPr>
        <i/>
        <sz val="10"/>
        <color theme="1"/>
        <rFont val="Arial"/>
        <family val="2"/>
      </rPr>
      <t>Unknown:</t>
    </r>
    <r>
      <rPr>
        <sz val="10"/>
        <color theme="1"/>
        <rFont val="Arial"/>
        <family val="2"/>
      </rPr>
      <t xml:space="preserve"> category used to classify students whose race/ethnicity are not known.</t>
    </r>
  </si>
  <si>
    <r>
      <rPr>
        <i/>
        <sz val="10"/>
        <color theme="1"/>
        <rFont val="Arial"/>
        <family val="2"/>
      </rPr>
      <t>Nonresident alien:</t>
    </r>
    <r>
      <rPr>
        <sz val="10"/>
        <color theme="1"/>
        <rFont val="Arial"/>
        <family val="2"/>
      </rPr>
      <t xml:space="preserve"> a person who is not a citizen or national of the United States and who is in this country on a visa or temporary basis and does not have the right to remain indefinitely.  </t>
    </r>
  </si>
  <si>
    <t>FEDERAL INSTITUTION</t>
  </si>
  <si>
    <t>A program supported by the federal government (i.e., military).</t>
  </si>
  <si>
    <t>GPA</t>
  </si>
  <si>
    <t>Grade Point Average</t>
  </si>
  <si>
    <t>MAXIMUM</t>
  </si>
  <si>
    <t>The highest value.</t>
  </si>
  <si>
    <t>MEAN</t>
  </si>
  <si>
    <t>The mean is the simple average of values reported by the people responding to the survey. The mean is calculated by summing the values reported and then dividing the sum by the number of people responding to the question.</t>
  </si>
  <si>
    <t>MEDIAN</t>
  </si>
  <si>
    <t>The median is the statistic representing the observation that falls at the fifty-percent mark. One half of the population falls below this figure.</t>
  </si>
  <si>
    <t>MINIMUM</t>
  </si>
  <si>
    <t>The lowest value.</t>
  </si>
  <si>
    <t>NUMBER</t>
  </si>
  <si>
    <t>The number of respondents</t>
  </si>
  <si>
    <t>PRIVATE INSTITUTION</t>
  </si>
  <si>
    <t>An educational institution controlled by a private individual(s) or by a nongovernmental agency, usually supported primarily by other than public funds, and operated by other than publicly elected or appointed officials. These institutions may be either for-profit or not-for-profit.</t>
  </si>
  <si>
    <r>
      <t>·</t>
    </r>
    <r>
      <rPr>
        <sz val="7"/>
        <color theme="1"/>
        <rFont val="Times New Roman"/>
        <family val="1"/>
      </rPr>
      <t xml:space="preserve">         </t>
    </r>
    <r>
      <rPr>
        <i/>
        <sz val="10"/>
        <color theme="1"/>
        <rFont val="Arial"/>
        <family val="2"/>
      </rPr>
      <t xml:space="preserve">Non-profit: </t>
    </r>
    <r>
      <rPr>
        <sz val="10"/>
        <color theme="1"/>
        <rFont val="Arial"/>
        <family val="2"/>
      </rPr>
      <t>A private institution in which the individuals(s) or agency in control receives no compensation, other than wages, rent, or other exepenses for the assumption of risk. These include both independent not-for-profit schools and those affiliated with a religious organization.</t>
    </r>
  </si>
  <si>
    <r>
      <t>·</t>
    </r>
    <r>
      <rPr>
        <sz val="7"/>
        <color theme="1"/>
        <rFont val="Times New Roman"/>
        <family val="1"/>
      </rPr>
      <t xml:space="preserve">         </t>
    </r>
    <r>
      <rPr>
        <i/>
        <sz val="10"/>
        <color theme="1"/>
        <rFont val="Arial"/>
        <family val="2"/>
      </rPr>
      <t xml:space="preserve">For-profit: </t>
    </r>
    <r>
      <rPr>
        <sz val="10"/>
        <color theme="1"/>
        <rFont val="Arial"/>
        <family val="2"/>
      </rPr>
      <t>A private institution in which the indivudal(s) or agency in control receives compensation other than wages, rent, or other expenses for the assumption of risk.</t>
    </r>
  </si>
  <si>
    <t>A privately supported program that receives a per capita enrollment subsidy from the state (e.g., some states allocate a prescribed dollar amount per state resident enrolled in their programs).</t>
  </si>
  <si>
    <t>PUBLIC INSTITUTION</t>
  </si>
  <si>
    <t>An educational institution whose programs and activities are operated by publicly elected or appointed school officials and which is supported primarily by public funds.</t>
  </si>
  <si>
    <t>SAT</t>
  </si>
  <si>
    <t>Scholastic Achievement Test</t>
  </si>
  <si>
    <t>TOTAL COST TO STUDENT</t>
  </si>
  <si>
    <r>
      <t>The</t>
    </r>
    <r>
      <rPr>
        <i/>
        <sz val="10"/>
        <color theme="1"/>
        <rFont val="Arial"/>
        <family val="2"/>
      </rPr>
      <t xml:space="preserve"> total cost to student</t>
    </r>
    <r>
      <rPr>
        <sz val="10"/>
        <color theme="1"/>
        <rFont val="Arial"/>
        <family val="2"/>
      </rPr>
      <t xml:space="preserve"> represents the sum of all tuition and fees for each year of the program. Prior to 2014-15, only first and second year tuition and fees were reported on the survey. Beginning in 2014-15, programs were given the option to include tuition and fees for additional years, which are included in the total cost to student calculation. Therefore, programs that go beyond two years in length may have higher total costs in 2014-15 and after than in previous years.</t>
    </r>
  </si>
  <si>
    <t>ETHNICITY / RACE CATEGORIES</t>
  </si>
  <si>
    <t>PRIVATE / STATE-RELATED INSTITUTION</t>
  </si>
  <si>
    <r>
      <t xml:space="preserve">This report summarizes information gathered by the annual </t>
    </r>
    <r>
      <rPr>
        <i/>
        <sz val="10"/>
        <color rgb="FF000000"/>
        <rFont val="Arial"/>
        <family val="2"/>
      </rPr>
      <t>Survey of Dental Assisting Education Programs</t>
    </r>
    <r>
      <rPr>
        <sz val="10"/>
        <color rgb="FF000000"/>
        <rFont val="Arial"/>
        <family val="2"/>
      </rPr>
      <t xml:space="preserve"> for 2018-19. The purpose of this report is to present information regarding admissions, enrollment, graduates, tuition and fees, and methods of enrollment from dental hygiene assisting programs accredited by the Commission on Dental Accreditation (CODA). </t>
    </r>
  </si>
  <si>
    <t>2008-09</t>
  </si>
  <si>
    <t>2009-10</t>
  </si>
  <si>
    <t>2010-11</t>
  </si>
  <si>
    <t>2011-12</t>
  </si>
  <si>
    <t>2012-13</t>
  </si>
  <si>
    <t>2013-14</t>
  </si>
  <si>
    <t>2014-15</t>
  </si>
  <si>
    <t>2015-16</t>
  </si>
  <si>
    <t>2016-17</t>
  </si>
  <si>
    <t>2017-18</t>
  </si>
  <si>
    <t>2018-19</t>
  </si>
  <si>
    <t>Dental Hygiene</t>
  </si>
  <si>
    <t>Percent Change</t>
  </si>
  <si>
    <t>Dental Assisting</t>
  </si>
  <si>
    <t>Dental Laboratory Technology</t>
  </si>
  <si>
    <r>
      <t xml:space="preserve">Source: American Dental Association, Health Policy Institute, </t>
    </r>
    <r>
      <rPr>
        <i/>
        <sz val="8"/>
        <rFont val="Arial"/>
        <family val="2"/>
      </rPr>
      <t xml:space="preserve">Surveys of Dental Hygiene Education Programs, Surveys of Dental Assisting Education Programs, </t>
    </r>
    <r>
      <rPr>
        <sz val="8"/>
        <rFont val="Arial"/>
        <family val="2"/>
      </rPr>
      <t/>
    </r>
  </si>
  <si>
    <r>
      <t xml:space="preserve">and </t>
    </r>
    <r>
      <rPr>
        <i/>
        <sz val="8"/>
        <color theme="1"/>
        <rFont val="Arial"/>
        <family val="2"/>
      </rPr>
      <t>Surveys of Dental Laboratory Technology Education Programs.</t>
    </r>
  </si>
  <si>
    <r>
      <t>Source: American Dental Association, Health Policy Institute,</t>
    </r>
    <r>
      <rPr>
        <i/>
        <sz val="8"/>
        <rFont val="Arial"/>
        <family val="2"/>
      </rPr>
      <t xml:space="preserve"> Surveys of Dental Laboratory Technology Education Programs.</t>
    </r>
  </si>
  <si>
    <t>2007-08</t>
  </si>
  <si>
    <t>2006-07</t>
  </si>
  <si>
    <t>2005-06</t>
  </si>
  <si>
    <t>Number of Programs</t>
  </si>
  <si>
    <t>First-year enrollment</t>
  </si>
  <si>
    <t>First-year capacity</t>
  </si>
  <si>
    <t>Year</t>
  </si>
  <si>
    <t>Figure 1c: First-Year Student Capacity Versus Enrollment by Number of Dental Laboratory Technology Education Programs, 2008-09 to 2018-19</t>
  </si>
  <si>
    <r>
      <t xml:space="preserve">Source: American Dental Association, Health Policy Institute, </t>
    </r>
    <r>
      <rPr>
        <i/>
        <sz val="8"/>
        <rFont val="Arial"/>
        <family val="2"/>
      </rPr>
      <t>Surveys of Dental Assisting Education Programs.</t>
    </r>
  </si>
  <si>
    <t>Academic Year</t>
  </si>
  <si>
    <t>©2013 American Dental Association</t>
  </si>
  <si>
    <t>Figure 1b: First-Year Student Capacity Versus Enrollment by Number of Dental Assisting Programs, 2008-09 to 2018-19</t>
  </si>
  <si>
    <r>
      <t xml:space="preserve">Source: American Dental Association, Health Policy Institute, </t>
    </r>
    <r>
      <rPr>
        <i/>
        <sz val="8"/>
        <rFont val="Arial"/>
        <family val="2"/>
      </rPr>
      <t>Surveys of Dental Hygiene Education Programs.</t>
    </r>
  </si>
  <si>
    <t>2004-05</t>
  </si>
  <si>
    <t>Figure 1a: First-Year Student Capacity Versus Enrollment, by Number of Dental Hygiene Programs, 2002-03 to 2012-13</t>
  </si>
  <si>
    <t>Figure 1a: First-Year Student Capacity Versus Enrollment by Number of Dental Hygiene Programs, 2008-09 to 2018-19</t>
  </si>
  <si>
    <r>
      <t xml:space="preserve">Source: American Dental Association, Health Policy Institute, </t>
    </r>
    <r>
      <rPr>
        <i/>
        <sz val="8"/>
        <rFont val="Arial"/>
        <family val="2"/>
      </rPr>
      <t>Surveys of Dental Hygiene Education Programs,</t>
    </r>
    <r>
      <rPr>
        <sz val="8"/>
        <rFont val="Arial"/>
        <family val="2"/>
      </rPr>
      <t xml:space="preserve"> </t>
    </r>
    <r>
      <rPr>
        <i/>
        <sz val="8"/>
        <rFont val="Arial"/>
        <family val="2"/>
      </rPr>
      <t>Surveys of Dental Assisting Education Programs,</t>
    </r>
    <r>
      <rPr>
        <sz val="8"/>
        <rFont val="Arial"/>
        <family val="2"/>
      </rPr>
      <t xml:space="preserve"> </t>
    </r>
  </si>
  <si>
    <r>
      <t xml:space="preserve">and </t>
    </r>
    <r>
      <rPr>
        <i/>
        <sz val="8"/>
        <rFont val="Arial"/>
        <family val="2"/>
      </rPr>
      <t xml:space="preserve">Surveys of Dental Laboratory Technology Education Programs. </t>
    </r>
  </si>
  <si>
    <t>Table 4: Graduates of Allied Dental Education Programs, 2008 to 2018</t>
  </si>
  <si>
    <t>Baccalaureate Degree</t>
  </si>
  <si>
    <t>Bacc. Degree</t>
  </si>
  <si>
    <t>Diploma</t>
  </si>
  <si>
    <t>Certificate</t>
  </si>
  <si>
    <t>Associate Degree</t>
  </si>
  <si>
    <t>in Dental Hygiene</t>
  </si>
  <si>
    <t>Other</t>
  </si>
  <si>
    <t>Total</t>
  </si>
  <si>
    <t>N</t>
  </si>
  <si>
    <t>%</t>
  </si>
  <si>
    <t>* Program graduated last class with Associate Degree in 2018; moving forward, program will award a Baccalaureate Degree upon completion.</t>
  </si>
  <si>
    <t xml:space="preserve">Source: American Dental Association, Health Policy Institute, 2018-19 Survey of Dental Hygiene Education Programs, 2018-19 Survey of Dental Assisting Education Programs, </t>
  </si>
  <si>
    <t xml:space="preserve">and 2018-19 Survey of Dental Laboratory Technology Education Programs. </t>
  </si>
  <si>
    <t>University or Four-Year College</t>
  </si>
  <si>
    <t>School of Health Sciences</t>
  </si>
  <si>
    <t>Dental School</t>
  </si>
  <si>
    <t>Separate Dental Department</t>
  </si>
  <si>
    <t>Other Univ. or 4-Year College</t>
  </si>
  <si>
    <t>Community College</t>
  </si>
  <si>
    <t>Technical College/ Institute</t>
  </si>
  <si>
    <t>Vocational School/ Career College</t>
  </si>
  <si>
    <t>Institutions</t>
  </si>
  <si>
    <t>Capacity</t>
  </si>
  <si>
    <t>Enrollment</t>
  </si>
  <si>
    <r>
      <t xml:space="preserve">Requests to complete the 2018-19 </t>
    </r>
    <r>
      <rPr>
        <i/>
        <sz val="10"/>
        <color rgb="FF000000"/>
        <rFont val="Arial"/>
        <family val="2"/>
      </rPr>
      <t>Survey of Dental Assisting Education Programs</t>
    </r>
    <r>
      <rPr>
        <sz val="10"/>
        <color rgb="FF000000"/>
        <rFont val="Arial"/>
        <family val="2"/>
      </rPr>
      <t xml:space="preserve"> were sent to 251 dental assisting education programs in September 2018.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</si>
  <si>
    <t>Public</t>
  </si>
  <si>
    <t>Private non-profit</t>
  </si>
  <si>
    <t>Private for-profit</t>
  </si>
  <si>
    <t>Federal</t>
  </si>
  <si>
    <t>The FREQ Procedure</t>
  </si>
  <si>
    <t>Source: American Dental Association, Health Policy Institute, 2018-19 Survey of Dental Assisting Education Programs.</t>
  </si>
  <si>
    <t>TYPETAG</t>
  </si>
  <si>
    <t>Frequency</t>
  </si>
  <si>
    <t>Percent</t>
  </si>
  <si>
    <t>Cumulative</t>
  </si>
  <si>
    <t>PUBLIC</t>
  </si>
  <si>
    <t>PRIVATE NON-PROFIT</t>
  </si>
  <si>
    <t>PRIVATE FOR-PROFIT</t>
  </si>
  <si>
    <t>OTHER</t>
  </si>
  <si>
    <t>Students Accepted</t>
  </si>
  <si>
    <t>Applications</t>
  </si>
  <si>
    <t>Variable</t>
  </si>
  <si>
    <t>Sum</t>
  </si>
  <si>
    <t>NAPP</t>
  </si>
  <si>
    <t>ADOFF</t>
  </si>
  <si>
    <r>
      <t xml:space="preserve">Source: American Dental Association, Health Policy Institute, </t>
    </r>
    <r>
      <rPr>
        <i/>
        <sz val="8"/>
        <color theme="1"/>
        <rFont val="Arial"/>
        <family val="2"/>
      </rPr>
      <t>Surveys of Dental Assisting Education Programs.</t>
    </r>
  </si>
  <si>
    <t>2016=17</t>
  </si>
  <si>
    <t>Number of programs with enrollment &gt; 0 *</t>
  </si>
  <si>
    <t>Accepted per program</t>
  </si>
  <si>
    <t>Applications per program</t>
  </si>
  <si>
    <t>GED/High school diploma</t>
  </si>
  <si>
    <t>Less than 1 year of college</t>
  </si>
  <si>
    <t>1 year of college</t>
  </si>
  <si>
    <t>MINUM</t>
  </si>
  <si>
    <t>GED/HS dipoma</t>
  </si>
  <si>
    <t>Less than 1 yr college</t>
  </si>
  <si>
    <t>Yes</t>
  </si>
  <si>
    <t>No</t>
  </si>
  <si>
    <t>Transfer of credit</t>
  </si>
  <si>
    <t>Equivalency examinations</t>
  </si>
  <si>
    <t>Challenge examinations</t>
  </si>
  <si>
    <t>Completion of non-accredited dental assisting program at institution</t>
  </si>
  <si>
    <t>AP</t>
  </si>
  <si>
    <t>YES</t>
  </si>
  <si>
    <t>NO</t>
  </si>
  <si>
    <t>Table 6: Advanced Placement Provision and Methods Used to Award Advanced Placement and the Source of Previous Training, 2018-19</t>
  </si>
  <si>
    <t>METHOD OF ADVANCED PLACEMENT</t>
  </si>
  <si>
    <t>ST</t>
  </si>
  <si>
    <t>INSTITUTION</t>
  </si>
  <si>
    <t>PROVISION FOR ADVANCED PLACEMENT</t>
  </si>
  <si>
    <t>TRANSFER OF CREDIT</t>
  </si>
  <si>
    <t>AL</t>
  </si>
  <si>
    <t>CALHOUN COMMUNITY COLLEGE</t>
  </si>
  <si>
    <t>---</t>
  </si>
  <si>
    <t>COASTAL ALABAMA COMMUNITY COLLEGE</t>
  </si>
  <si>
    <t>H. COUNCILL TRENHOLM STATE COMMUNITY COLLEGE</t>
  </si>
  <si>
    <t>LAWSON STATE COMMUNITY COLLEGE-BESSEMER CAMPUS</t>
  </si>
  <si>
    <t>WALLACE STATE COMMUNITY COLLEGE</t>
  </si>
  <si>
    <t>AK</t>
  </si>
  <si>
    <t>UNIVERSITY OF ALASKA ANCHORAGE - COLLEGE OF HEALTH</t>
  </si>
  <si>
    <t>AZ</t>
  </si>
  <si>
    <t>PHOENIX COLLEGE</t>
  </si>
  <si>
    <t>PIMA COUNTY COMMUNITY COLLEGE</t>
  </si>
  <si>
    <t>RIO SALADO COLLEGE</t>
  </si>
  <si>
    <t>AR</t>
  </si>
  <si>
    <t>ARKANSAS NORTHEASTERN COLLEGE</t>
  </si>
  <si>
    <t>UNIVERSITY OF ARKANSAS PULASKI TECHNICAL COLLEGE</t>
  </si>
  <si>
    <t>CA</t>
  </si>
  <si>
    <t>CERRITOS COLLEGE</t>
  </si>
  <si>
    <t>CHAFFEY COLLEGE</t>
  </si>
  <si>
    <t>CITRUS COLLEGE</t>
  </si>
  <si>
    <t>CITY COLLEGE OF SAN FRANCISCO</t>
  </si>
  <si>
    <t>COLLEGE OF ALAMEDA</t>
  </si>
  <si>
    <t>COLLEGE OF MARIN</t>
  </si>
  <si>
    <t>COLLEGE OF SAN MATEO</t>
  </si>
  <si>
    <t>COLLEGE OF THE REDWOODS</t>
  </si>
  <si>
    <t>CYPRESS COLLEGE</t>
  </si>
  <si>
    <t>DIABLO VALLEY COLLEGE</t>
  </si>
  <si>
    <t>FOOTHILL COLLEGE</t>
  </si>
  <si>
    <t>HACIENDA LA PUENTE ADULT EDUCATION</t>
  </si>
  <si>
    <t>MORENO VALLEY COLLEGE</t>
  </si>
  <si>
    <t>ORANGE COAST COLLEGE</t>
  </si>
  <si>
    <t>PALOMAR COMMUNITY COLLEGE</t>
  </si>
  <si>
    <t>PASADENA CITY COLLEGE</t>
  </si>
  <si>
    <t>SACRAMENTO CITY COLLEGE</t>
  </si>
  <si>
    <t>SAN DIEGO MESA COLLEGE</t>
  </si>
  <si>
    <t>SAN JOSE CITY COLLEGE</t>
  </si>
  <si>
    <t>SANTA ROSA JUNIOR COLLEGE</t>
  </si>
  <si>
    <t>CO</t>
  </si>
  <si>
    <t>FRONT RANGE COMMUNITY COLLEGE</t>
  </si>
  <si>
    <t>PICKENS TECHNICAL COLLEGE</t>
  </si>
  <si>
    <t>PIKES PEAK COMMUNITY COLLEGE</t>
  </si>
  <si>
    <t>CT</t>
  </si>
  <si>
    <t>LINCOLN COLLEGE OF NEW ENGLAND</t>
  </si>
  <si>
    <t>MANCHESTER COMMUNITY COLLEGE</t>
  </si>
  <si>
    <t>TUNXIS COMMUNITY COLLEGE - ALLIED HEALTH</t>
  </si>
  <si>
    <t>FL</t>
  </si>
  <si>
    <t>ATLANTIC TECHNICAL COLLEGE</t>
  </si>
  <si>
    <t>BROWARD COLLEGE</t>
  </si>
  <si>
    <t>CHARLOTTE TECHNICAL COLLEGE</t>
  </si>
  <si>
    <t>COLLEGE OF CENTRAL FLORIDA</t>
  </si>
  <si>
    <t>DAYTONA STATE COLLEGE</t>
  </si>
  <si>
    <t>EASTERN FLORIDA STATE COLLEGE</t>
  </si>
  <si>
    <t>ERWIN TECHNICAL COLLEGE</t>
  </si>
  <si>
    <t>FLORIDA STATE COLLEGE AT JACKSONVILLE</t>
  </si>
  <si>
    <t>GULF COAST STATE COLLEGE</t>
  </si>
  <si>
    <t>HILLSBOROUGH COMMUNITY COLLEGE</t>
  </si>
  <si>
    <t>INDIAN RIVER STATE COLLEGE</t>
  </si>
  <si>
    <t>LINDSEY HOPKINS TECHNICAL EDUCATIONAL CENTER</t>
  </si>
  <si>
    <t>LORENZO WALKER TECHNICAL COLLEGE</t>
  </si>
  <si>
    <t>MANATEE TECHNICAL COLLEGE</t>
  </si>
  <si>
    <t>NORTHWEST FLORIDA STATE COLLEGE</t>
  </si>
  <si>
    <t>ORANGE TECHNICAL COLLEGE - ORLANDO CAMPUS</t>
  </si>
  <si>
    <t>PALM BEACH STATE COLLEGE</t>
  </si>
  <si>
    <t>PINELLAS TECHNICAL COLLEGE</t>
  </si>
  <si>
    <t>ROBERT MORGAN EDUCATIONAL CENTER &amp; TECHNICAL COLLEGE</t>
  </si>
  <si>
    <t>SANTA FE COLLEGE-FLORIDA</t>
  </si>
  <si>
    <t>SOUTH FLORIDA STATE COLLEGE</t>
  </si>
  <si>
    <t>TALLAHASSEE COMMUNITY COLLEGE</t>
  </si>
  <si>
    <t>TRAVISS TECHNICAL COLLEGE</t>
  </si>
  <si>
    <t>GA</t>
  </si>
  <si>
    <t>ALBANY TECHNICAL COLLEGE</t>
  </si>
  <si>
    <t>ATHENS TECHNICAL COLLEGE - ALLIED HEALTH AND NURSING</t>
  </si>
  <si>
    <t>ATLANTA TECHNICAL COLLEGE</t>
  </si>
  <si>
    <t>AUGUSTA TECHNICAL COLLEGE</t>
  </si>
  <si>
    <t>COLUMBUS TECHNICAL COLLEGE</t>
  </si>
  <si>
    <t>GEORGIA NORTHWESTERN TECHNICAL COLLEGE</t>
  </si>
  <si>
    <t>GWINNETT TECHNICAL COLLEGE</t>
  </si>
  <si>
    <t>LANIER TECHNICAL COLLEGE</t>
  </si>
  <si>
    <t>OGEECHEE TECHNICAL COLLEGE</t>
  </si>
  <si>
    <t>SAVANNAH TECHNICAL COLLEGE</t>
  </si>
  <si>
    <t>SOUTHERN CRESCENT TECHNICAL COLLEGE</t>
  </si>
  <si>
    <t>WIREGRASS GEORGIA TECHNICAL COLLEGE</t>
  </si>
  <si>
    <t>HI</t>
  </si>
  <si>
    <t>KAPI'OLANI COMMUNITY COLLEGE</t>
  </si>
  <si>
    <t>ID</t>
  </si>
  <si>
    <t>CARRINGTON COLLEGE OF BOISE</t>
  </si>
  <si>
    <t>COLLEGE OF WESTERN IDAHO</t>
  </si>
  <si>
    <t>IL</t>
  </si>
  <si>
    <t>ELGIN COMMUNITY COLLEGE</t>
  </si>
  <si>
    <t>ILLINOIS VALLEY COMMUNITY COLLEGE</t>
  </si>
  <si>
    <t>JOHN A. LOGAN COLLEGE</t>
  </si>
  <si>
    <t>KASKASKIA COLLEGE</t>
  </si>
  <si>
    <t>LEWIS &amp; CLARK COMMUNITY COLLEGE</t>
  </si>
  <si>
    <t>IN</t>
  </si>
  <si>
    <t>INDIANA UNIVERSITY NORTHWEST</t>
  </si>
  <si>
    <t>INDIANA UNIVERSITY SCHOOL OF DENTISTRY</t>
  </si>
  <si>
    <t>INTERNATIONAL BUSINESS COLLEGE</t>
  </si>
  <si>
    <t>IVY TECH COMMUNITY COLLEGE</t>
  </si>
  <si>
    <t>IVY TECH COMMUNITY COLLEGE - ANDERSON CAMPUS</t>
  </si>
  <si>
    <t>IVY TECH COMMUNITY COLLEGE - KOKOMO</t>
  </si>
  <si>
    <t>IVY TECH COMMUNITY COLLEGE - SOUTH BEND</t>
  </si>
  <si>
    <t>IVY TECH COMMUNITY COLLEGE-COLUMBUS</t>
  </si>
  <si>
    <t>UNIVERSITY OF SOUTHERN INDIANA</t>
  </si>
  <si>
    <t>IA</t>
  </si>
  <si>
    <t>DES MOINES AREA COMMUNITY COLLEGE</t>
  </si>
  <si>
    <t>HAWKEYE COMMUNITY COLLEGE</t>
  </si>
  <si>
    <t>INDIAN HILLS COMMUNITY COLLEGE</t>
  </si>
  <si>
    <t>IOWA WESTERN COMMUNITY COLLEGE</t>
  </si>
  <si>
    <t>KIRKWOOD COMMUNITY COLLEGE</t>
  </si>
  <si>
    <t>MARSHALLTOWN COMMUNITY COLLEGE</t>
  </si>
  <si>
    <t>NORTHEAST IOWA COMMUNITY COLLEGE</t>
  </si>
  <si>
    <t>SCOTT COMMUNITY COLLEGE</t>
  </si>
  <si>
    <t>WESTERN IOWA TECH COMMUNITY COLLEGE</t>
  </si>
  <si>
    <t>KS</t>
  </si>
  <si>
    <t>FLINT HILLS TECHNICAL COLLEGE</t>
  </si>
  <si>
    <t>LABETTE COMMUNITY COLLEGE</t>
  </si>
  <si>
    <t>SALINA AREA TECHNICAL COLLEGE</t>
  </si>
  <si>
    <t>WICHITA STATE UNIVERSITY CAMPUS OF APPLIED SCIENCES AND TECHNOLOGY</t>
  </si>
  <si>
    <t>KY</t>
  </si>
  <si>
    <t>WEST KENTUCKY COMMUNITY AND TECHNICAL COLLEGE</t>
  </si>
  <si>
    <t>ME</t>
  </si>
  <si>
    <t>UNIVERSITY OF MAINE AT AUGUSTA-BANGOR</t>
  </si>
  <si>
    <t>MD</t>
  </si>
  <si>
    <t>HAGERSTOWN COMMUNITY COLLEGE</t>
  </si>
  <si>
    <t>MA</t>
  </si>
  <si>
    <t>CHARLES H MCCANN TECHNICAL SCHOOL</t>
  </si>
  <si>
    <t>MASSASOIT COMMUNITY COLLEGE</t>
  </si>
  <si>
    <t>MIDDLESEX COMMUNITY COLLEGE</t>
  </si>
  <si>
    <t>MOUNT WACHUSETT COMMUNITY COLLEGE</t>
  </si>
  <si>
    <t>NORTHERN ESSEX COMMUNITY COLLEGE</t>
  </si>
  <si>
    <t>QUINSIGAMOND COMMUNITY COLLEGE</t>
  </si>
  <si>
    <t>SOUTHEASTERN TECHNICAL INSTITUTE</t>
  </si>
  <si>
    <t>SPRINGFIELD TECHNICAL COMMUNITY COLLEGE</t>
  </si>
  <si>
    <t>MI</t>
  </si>
  <si>
    <t>BAKER COLLEGE OF CLINTON TOWNSHIP</t>
  </si>
  <si>
    <t>DELTA COLLEGE</t>
  </si>
  <si>
    <t>GRAND RAPIDS COMMUNITY COLLEGE</t>
  </si>
  <si>
    <t>LAKE MICHIGAN COLLEGE</t>
  </si>
  <si>
    <t>MOTT COMMUNITY COLLEGE</t>
  </si>
  <si>
    <t>NORTHWESTERN MICHIGAN COLLEGE</t>
  </si>
  <si>
    <t>WASHTENAW COMMUNITY COLLEGE</t>
  </si>
  <si>
    <t>WAYNE COUNTY COMMUNITY COLLEGE DISTRICT</t>
  </si>
  <si>
    <t>MN</t>
  </si>
  <si>
    <t>CENTRAL LAKES COLLEGE</t>
  </si>
  <si>
    <t>CENTURY COLLEGE</t>
  </si>
  <si>
    <t>DAKOTA COUNTY TECHNICAL COLLEGE</t>
  </si>
  <si>
    <t>HENNEPIN TECHNICAL COLLEGE</t>
  </si>
  <si>
    <t>HERZING UNIVERSITY</t>
  </si>
  <si>
    <t>HIBBING COMMUNITY COLLEGE</t>
  </si>
  <si>
    <t>MINNEAPOLIS COMMUNITY &amp; TECHNICAL COLLEGE</t>
  </si>
  <si>
    <t>MINNESOTA STATE COMMUNITY AND TECHNICAL COLLEGE, MOORHEAD</t>
  </si>
  <si>
    <t>MINNESOTA WEST COMMUNITY AND TECHNICAL COLLEGE</t>
  </si>
  <si>
    <t>NORTHWEST TECHNICAL COLLEGE</t>
  </si>
  <si>
    <t>ROCHESTER COMMUNITY AND TECHNICAL COLLEGE</t>
  </si>
  <si>
    <t>SOUTH CENTRAL COLLEGE</t>
  </si>
  <si>
    <t>ST. CLOUD TECHNICAL AND COMMUNITY COLLEGE</t>
  </si>
  <si>
    <t>MS</t>
  </si>
  <si>
    <t>HINDS COMMUNITY COLLEGE</t>
  </si>
  <si>
    <t>MERIDIAN COMMUNITY COLLEGE</t>
  </si>
  <si>
    <t>PEARL RIVER COMMUNITY COLLEGE</t>
  </si>
  <si>
    <t>MO</t>
  </si>
  <si>
    <t>METROPOLITAN COMMUNITY COLLEGE-PENN VALLEY</t>
  </si>
  <si>
    <t>OZARKS TECHNICAL COMMUNITY COLLEGE</t>
  </si>
  <si>
    <t>ST. LOUIS COMMUNITY COLLEGE, FOREST PARK</t>
  </si>
  <si>
    <t>STATE TECHNICAL COLLEGE OF MISSOURI</t>
  </si>
  <si>
    <t>MT</t>
  </si>
  <si>
    <t>GREAT FALLS COLLEGE - MONTANA STATE UNIVERSITY</t>
  </si>
  <si>
    <t>SALISH KOOTENAI COLLEGE</t>
  </si>
  <si>
    <t>NE</t>
  </si>
  <si>
    <t>CENTRAL COMMUNITY COLLEGE</t>
  </si>
  <si>
    <t>METROPOLITAN COMMUNITY COLLEGE</t>
  </si>
  <si>
    <t>MID-PLAINS COMMUNITY COLLEGE</t>
  </si>
  <si>
    <t>PURDUE UNIVERSITY GLOBAL</t>
  </si>
  <si>
    <t>SOUTHEAST COMMUNITY COLLEGE</t>
  </si>
  <si>
    <t>NV</t>
  </si>
  <si>
    <t>COLLEGE OF SOUTHERN NEVADA</t>
  </si>
  <si>
    <t>TRUCKEE MEADOWS COMMUNITY COLLEGE</t>
  </si>
  <si>
    <t>NH</t>
  </si>
  <si>
    <t>NHTI, CONCORD'S COMMUNITY COLLEGE</t>
  </si>
  <si>
    <t>NJ</t>
  </si>
  <si>
    <t>BURLINGTON COUNTY INSTITUTE OF TECHNOLOGY</t>
  </si>
  <si>
    <t>CAMDEN COUNTY COLLEGE</t>
  </si>
  <si>
    <t>CAPE MAY COUNTY TECHNICAL INSTITUTE</t>
  </si>
  <si>
    <t>FORTIS INSTITUTE-WAYNE</t>
  </si>
  <si>
    <t>NM</t>
  </si>
  <si>
    <t>CENTRAL NEW MEXICO COMMUNITY COLLEGE</t>
  </si>
  <si>
    <t>LUNA COMMUNITY COLLEGE</t>
  </si>
  <si>
    <t>NEW MEXICO STATE UNIVERSITY-DONA ANA COMMUNITY COLLEGE</t>
  </si>
  <si>
    <t>SANTA FE COMMUNITY COLLEGE-NEW MEXICO</t>
  </si>
  <si>
    <t>UNIVERSITY OF NEW MEXICO- GALLUP</t>
  </si>
  <si>
    <t>NY</t>
  </si>
  <si>
    <t>EDUCATIONAL OPPORTUNITY CENTER AT STATE UNIVERSITY OF NEW YORK BUFFALO</t>
  </si>
  <si>
    <t>MONROE COMMUNITY COLLEGE</t>
  </si>
  <si>
    <t>NC</t>
  </si>
  <si>
    <t>ALAMANCE COMMUNITY COLLEGE</t>
  </si>
  <si>
    <t>ASHEVILLE-BUNCOMBE TECHNICAL COMMUNITY COLLEGE</t>
  </si>
  <si>
    <t>BRIGHTWOOD COLLEGE- CHARLOTTE</t>
  </si>
  <si>
    <t>CAPE FEAR COMMUNITY COLLEGE</t>
  </si>
  <si>
    <t>CENTRAL CAROLINA COMMUNITY COLLEGE</t>
  </si>
  <si>
    <t>CENTRAL PIEDMONT COMMUNITY COLLEGE</t>
  </si>
  <si>
    <t>COASTAL CAROLINA COMMUNITY COLLEGE</t>
  </si>
  <si>
    <t>FAYETTEVILLE TECHNICAL COMMUNITY COLLEGE</t>
  </si>
  <si>
    <t>FORSYTH TECHNICAL COMMUNITY COLLEGE</t>
  </si>
  <si>
    <t>GUILFORD TECHNICAL COMMUNITY COLLEGE</t>
  </si>
  <si>
    <t>MARTIN COMMUNITY COLLEGE</t>
  </si>
  <si>
    <t>MILLER-MOTTE COLLEGE</t>
  </si>
  <si>
    <t>MILLER-MOTTE COLLEGE- RALEIGH</t>
  </si>
  <si>
    <t>MONTGOMERY COMMUNITY COLLEGE</t>
  </si>
  <si>
    <t>ROWAN-CABARRUS COMMUNITY COLLEGE</t>
  </si>
  <si>
    <t>WAKE TECHNICAL COMMUNITY COLLEGE</t>
  </si>
  <si>
    <t>WAYNE COMMUNITY COLLEGE</t>
  </si>
  <si>
    <t>WESTERN PIEDMONT COMMUNITY COLLEGE</t>
  </si>
  <si>
    <t>WILKES COMMUNITY COLLEGE</t>
  </si>
  <si>
    <t>ND</t>
  </si>
  <si>
    <t>NORTH DAKOTA STATE COLLEGE OF SCIENCE</t>
  </si>
  <si>
    <t>OH</t>
  </si>
  <si>
    <t>CHOFFIN CAREER AND TECHNICAL CENTER</t>
  </si>
  <si>
    <t>EASTERN GATEWAY COMMUNITY COLLEGE</t>
  </si>
  <si>
    <t>FORTIS COLLEGE</t>
  </si>
  <si>
    <t>OK</t>
  </si>
  <si>
    <t>FRANCIS TUTTLE TECHNOLOGY CENTER</t>
  </si>
  <si>
    <t>METRO TECHNOLOGY CENTER, HEALTH CAREERS CENTER</t>
  </si>
  <si>
    <t>MOORE NORMAN TECHNOLOGY CENTER</t>
  </si>
  <si>
    <t>ROSE STATE COLLEGE</t>
  </si>
  <si>
    <t>TULSA TECHNOLOGY CENTER</t>
  </si>
  <si>
    <t>WESTERN TECHNOLOGY CENTER</t>
  </si>
  <si>
    <t>OR</t>
  </si>
  <si>
    <t>BLUE MOUNTAIN COMMUNITY COLLEGE</t>
  </si>
  <si>
    <t>CENTRAL OREGON COMMUNITY COLLEGE</t>
  </si>
  <si>
    <t>CHEMEKETA COMMUNITY COLLEGE</t>
  </si>
  <si>
    <t>LANE COMMUNITY COLLEGE</t>
  </si>
  <si>
    <t>LINN-BENTON COMMUNITY COLLEGE</t>
  </si>
  <si>
    <t>PORTLAND COMMUNITY COLLEGE</t>
  </si>
  <si>
    <t>UMPQUA COMMUNITY COLLEGE</t>
  </si>
  <si>
    <t>PA</t>
  </si>
  <si>
    <t>BRADFORD SCHOOL</t>
  </si>
  <si>
    <t>HARCUM COLLEGE</t>
  </si>
  <si>
    <t>HARRISBURG AREA COMMUNITY COLLEGE</t>
  </si>
  <si>
    <t>MANOR COLLEGE</t>
  </si>
  <si>
    <t>WESTMORELAND COUNTY COMMUNITY COLLEGE</t>
  </si>
  <si>
    <t>PR</t>
  </si>
  <si>
    <t>UNIVERSITY OF PUERTO RICO SCHOOL OF HEALTH PROFESSIONS</t>
  </si>
  <si>
    <t>RI</t>
  </si>
  <si>
    <t>COMMUNITY COLLEGE OF RHODE ISLAND</t>
  </si>
  <si>
    <t>SC</t>
  </si>
  <si>
    <t>AIKEN TECHNICAL COLLEGE</t>
  </si>
  <si>
    <t>FLORENCE-DARLINGTON TECHNICAL COLLEGE</t>
  </si>
  <si>
    <t>GREENVILLE TECHNICAL COLLEGE</t>
  </si>
  <si>
    <t>HORRY-GEORGETOWN TECHNICAL COLLEGE</t>
  </si>
  <si>
    <t>MIDLANDS TECHNICAL COLLEGE</t>
  </si>
  <si>
    <t>SPARTANBURG COMMUNITY COLLEGE</t>
  </si>
  <si>
    <t>TRI-COUNTY TECHNICAL COLLEGE</t>
  </si>
  <si>
    <t>TRIDENT TECHNICAL COLLEGE</t>
  </si>
  <si>
    <t>YORK TECHNICAL COLLEGE</t>
  </si>
  <si>
    <t>SD</t>
  </si>
  <si>
    <t>LAKE AREA TECHNICAL INSTITUTE</t>
  </si>
  <si>
    <t>TN</t>
  </si>
  <si>
    <t>CHATTANOOGA STATE COMMUNITY COLLEGE</t>
  </si>
  <si>
    <t>CONCORDE CAREER COLLEGE/MEMPHIS</t>
  </si>
  <si>
    <t>NORTHEAST STATE COMMUNITY COLLEGE</t>
  </si>
  <si>
    <t>TENNESSEE COLLEGE OF APPLIED TECHNOLOGY-KNOXVILLE</t>
  </si>
  <si>
    <t>TENNESSEE COLLEGE OF APPLIED TECHNOLOGY-MEMPHIS</t>
  </si>
  <si>
    <t>VOLUNTEER STATE COMMUNITY COLLEGE</t>
  </si>
  <si>
    <t>TX</t>
  </si>
  <si>
    <t>AMARILLO COLLEGE</t>
  </si>
  <si>
    <t>COLEMAN COLLEGE FOR HEALTH SCIENCES, HOUSTON COMMUNITY COLLEGE SYSTEM</t>
  </si>
  <si>
    <t>DEL MAR COLLEGE</t>
  </si>
  <si>
    <t>EL PASO COMMUNITY COLLEGE</t>
  </si>
  <si>
    <t>GRAYSON COLLEGE</t>
  </si>
  <si>
    <t>MEDICAL EDUCATION AND TRAINING CAMPUS</t>
  </si>
  <si>
    <t>SAN ANTONIO COLLEGE</t>
  </si>
  <si>
    <t>TYLER JUNIOR COLLEGE</t>
  </si>
  <si>
    <t>UT</t>
  </si>
  <si>
    <t>DAVIS TECHNICAL COLLEGE</t>
  </si>
  <si>
    <t>VT</t>
  </si>
  <si>
    <t>CENTER FOR TECHNOLOGY, ESSEX</t>
  </si>
  <si>
    <t>VA</t>
  </si>
  <si>
    <t>CENTURA COLLEGE-NORFOLK</t>
  </si>
  <si>
    <t>FORTIS COLLEGE- RICHMOND</t>
  </si>
  <si>
    <t>GERMANNA COMMUNITY COLLEGE</t>
  </si>
  <si>
    <t>J. SARGEANT REYNOLDS COMMUNITY COLLEGE</t>
  </si>
  <si>
    <t>NORTHERN VIRGINIA COMMUNITY COLLEGE</t>
  </si>
  <si>
    <t>WA</t>
  </si>
  <si>
    <t>BATES TECHNICAL COLLEGE</t>
  </si>
  <si>
    <t>BELLINGHAM TECHNICAL COLLEGE</t>
  </si>
  <si>
    <t>CLOVER PARK TECHNICAL COLLEGE</t>
  </si>
  <si>
    <t>LAKE WASHINGTON INSTITUTE OF TECHNOLOGY</t>
  </si>
  <si>
    <t>RENTON TECHNICAL COLLEGE</t>
  </si>
  <si>
    <t>SEATTLE VOCATIONAL INSTITUTE</t>
  </si>
  <si>
    <t>SOUTH PUGET SOUND COMMUNITY COLLEGE</t>
  </si>
  <si>
    <t>SPOKANE COMMUNITY COLLEGE</t>
  </si>
  <si>
    <t>WV</t>
  </si>
  <si>
    <t>MERCER COUNTY TECHNICAL EDUCATION CENTER</t>
  </si>
  <si>
    <t>WI</t>
  </si>
  <si>
    <t>BLACKHAWK TECHNICAL COLLEGE</t>
  </si>
  <si>
    <t>FOX VALLEY TECHNICAL COLLEGE</t>
  </si>
  <si>
    <t>GATEWAY TECHNICAL COLLEGE</t>
  </si>
  <si>
    <t>NORTHEAST WISCONSIN TECHNICAL COLLEGE</t>
  </si>
  <si>
    <t>WESTERN TECHNICAL COLLEGE</t>
  </si>
  <si>
    <t>WISCONSIN INDIANHEAD TECHNICAL COLLEGE</t>
  </si>
  <si>
    <t>NUMBER OF "YES" RESPONSES:</t>
  </si>
  <si>
    <t>COMPLETION OF NON-ACCREDITED DA PROG AT THIS INSTITUTION</t>
  </si>
  <si>
    <r>
      <t xml:space="preserve">Source: American Dental Association, Health Policy Institute, 2018-19 </t>
    </r>
    <r>
      <rPr>
        <i/>
        <sz val="8"/>
        <rFont val="Arial"/>
        <family val="2"/>
      </rPr>
      <t>Survey of Dental Assisting Education Programs.</t>
    </r>
  </si>
  <si>
    <r>
      <t xml:space="preserve">Source: American Dental Association, Health Policy Institute, 2018-19 </t>
    </r>
    <r>
      <rPr>
        <i/>
        <sz val="8"/>
        <rFont val="Arial"/>
        <family val="2"/>
      </rPr>
      <t>Survey of Dental Assisting Education Programs</t>
    </r>
    <r>
      <rPr>
        <sz val="8"/>
        <rFont val="Arial"/>
        <family val="2"/>
      </rPr>
      <t>.</t>
    </r>
  </si>
  <si>
    <t>SOURCE OF PREVIOUS TRAINING</t>
  </si>
  <si>
    <t>NUMBER AWARDED ADVANCED PLACEMENT</t>
  </si>
  <si>
    <t>MILITARY PROGRAMS</t>
  </si>
  <si>
    <t>HIGH SCHOOL PROGRAMS</t>
  </si>
  <si>
    <t>SHORT-TERM NON-ACCREDITED PROGRAM</t>
  </si>
  <si>
    <t>DENTAL OFFICE OR CLINIC</t>
  </si>
  <si>
    <t>PREVIOUS COLLEGE COURSES</t>
  </si>
  <si>
    <t>TOTAL</t>
  </si>
  <si>
    <t>Table 8: Admission Policies at Accredited Dental Assisting Programs, 2018-19</t>
  </si>
  <si>
    <t>AWARD GRANTED</t>
  </si>
  <si>
    <t>INSTRUCTION TERM</t>
  </si>
  <si>
    <t>WEEKS PER TERM</t>
  </si>
  <si>
    <t>NO. OF TERMS</t>
  </si>
  <si>
    <t>NO. OF SUMMER SESSIONS</t>
  </si>
  <si>
    <t>MINIMUM EDUCATIONAL REQUIREMENT</t>
  </si>
  <si>
    <t>CERTIFICATE</t>
  </si>
  <si>
    <t>SEMESTER</t>
  </si>
  <si>
    <t>GED/HS DIPLOMA</t>
  </si>
  <si>
    <t>TRIMESTER</t>
  </si>
  <si>
    <t>LESS THAN 1 YR/COLL</t>
  </si>
  <si>
    <t>MODULE/TERM</t>
  </si>
  <si>
    <t>QUARTER</t>
  </si>
  <si>
    <t>DIPLOMA</t>
  </si>
  <si>
    <t>1 YEAR OF COLLEGE</t>
  </si>
  <si>
    <t>ASSOCIATE DEGREE</t>
  </si>
  <si>
    <t>.</t>
  </si>
  <si>
    <t>OPEN ENROLLMENT</t>
  </si>
  <si>
    <r>
      <t>TOTAL COST</t>
    </r>
    <r>
      <rPr>
        <b/>
        <vertAlign val="superscript"/>
        <sz val="10"/>
        <color rgb="FFFFFFFF"/>
        <rFont val="Arial"/>
        <family val="2"/>
      </rPr>
      <t xml:space="preserve"> </t>
    </r>
    <r>
      <rPr>
        <b/>
        <sz val="10"/>
        <color rgb="FFFFFFFF"/>
        <rFont val="Arial"/>
        <family val="2"/>
      </rPr>
      <t>TO STUDENT</t>
    </r>
    <r>
      <rPr>
        <b/>
        <vertAlign val="superscript"/>
        <sz val="10"/>
        <color rgb="FFFFFFFF"/>
        <rFont val="Arial"/>
        <family val="2"/>
      </rPr>
      <t xml:space="preserve">1 </t>
    </r>
  </si>
  <si>
    <t>NO. OF INTER-SESSIONS</t>
  </si>
  <si>
    <t>IN-DISTRICT</t>
  </si>
  <si>
    <t>OUT-OF-DISTRICT</t>
  </si>
  <si>
    <t>OUT-OF-STATE</t>
  </si>
  <si>
    <r>
      <rPr>
        <vertAlign val="superscript"/>
        <sz val="8"/>
        <rFont val="Arial"/>
        <family val="2"/>
      </rPr>
      <t>1</t>
    </r>
    <r>
      <rPr>
        <sz val="8"/>
        <rFont val="Arial"/>
        <family val="2"/>
      </rPr>
      <t xml:space="preserve"> See Glossary for definition of total cost to student.</t>
    </r>
  </si>
  <si>
    <t>N/A</t>
  </si>
  <si>
    <r>
      <t>N/A</t>
    </r>
    <r>
      <rPr>
        <vertAlign val="superscript"/>
        <sz val="10"/>
        <color rgb="FF000000"/>
        <rFont val="Arial"/>
        <family val="2"/>
      </rPr>
      <t>2</t>
    </r>
  </si>
  <si>
    <r>
      <rPr>
        <vertAlign val="superscript"/>
        <sz val="8"/>
        <rFont val="Arial"/>
        <family val="2"/>
      </rPr>
      <t>2</t>
    </r>
    <r>
      <rPr>
        <sz val="8"/>
        <rFont val="Arial"/>
        <family val="2"/>
      </rPr>
      <t xml:space="preserve"> Not applicable; the program had no students enrolled in 2018-19.</t>
    </r>
  </si>
  <si>
    <r>
      <t xml:space="preserve">Source: American Dental Association, Health Policy Institute, 2018-19 </t>
    </r>
    <r>
      <rPr>
        <i/>
        <sz val="8"/>
        <color theme="1"/>
        <rFont val="Arial"/>
        <family val="2"/>
      </rPr>
      <t>Survey of Dental Assisting Education Programs.</t>
    </r>
  </si>
  <si>
    <t>Table 9: First Year In-District Tuition and Fees at Accredited Dental Assisting Programs, 2018-19</t>
  </si>
  <si>
    <t>TUITION</t>
  </si>
  <si>
    <t>SUPPLIES AND INSTRUMENTS</t>
  </si>
  <si>
    <t>UNIFORMS</t>
  </si>
  <si>
    <t>OTHER FIXED COSTS</t>
  </si>
  <si>
    <r>
      <rPr>
        <vertAlign val="superscript"/>
        <sz val="8"/>
        <rFont val="Arial"/>
        <family val="2"/>
      </rPr>
      <t>2</t>
    </r>
    <r>
      <rPr>
        <sz val="8"/>
        <rFont val="Arial"/>
        <family val="2"/>
      </rPr>
      <t xml:space="preserve"> Military program; tuition and fees not applicable.</t>
    </r>
  </si>
  <si>
    <r>
      <rPr>
        <vertAlign val="superscript"/>
        <sz val="8"/>
        <rFont val="Arial"/>
        <family val="2"/>
      </rPr>
      <t xml:space="preserve">1 </t>
    </r>
    <r>
      <rPr>
        <sz val="8"/>
        <rFont val="Arial"/>
        <family val="2"/>
      </rPr>
      <t>Program had no first-year enrollment in 2018-19.</t>
    </r>
  </si>
  <si>
    <r>
      <t>N/A</t>
    </r>
    <r>
      <rPr>
        <vertAlign val="superscript"/>
        <sz val="10"/>
        <color rgb="FF000000"/>
        <rFont val="Arial"/>
        <family val="2"/>
      </rPr>
      <t>1</t>
    </r>
  </si>
  <si>
    <t>NUMBER OF NON-ZERO ENTRIES</t>
  </si>
  <si>
    <t>MEAN OF NON-ZERO ENTRIES</t>
  </si>
  <si>
    <t>In-District</t>
  </si>
  <si>
    <t>Out-of-District</t>
  </si>
  <si>
    <t>Out-of-State</t>
  </si>
  <si>
    <t>Mean</t>
  </si>
  <si>
    <t>totalID</t>
  </si>
  <si>
    <t>totalOD</t>
  </si>
  <si>
    <t>totalOS</t>
  </si>
  <si>
    <r>
      <rPr>
        <vertAlign val="superscript"/>
        <sz val="8"/>
        <rFont val="Arial"/>
        <family val="2"/>
      </rPr>
      <t>1</t>
    </r>
    <r>
      <rPr>
        <sz val="8"/>
        <rFont val="Arial"/>
        <family val="2"/>
      </rPr>
      <t xml:space="preserve"> Excludes programs that had no first-year enrollment.</t>
    </r>
  </si>
  <si>
    <r>
      <t>Source: American Dental Association, Health Policy Institute,</t>
    </r>
    <r>
      <rPr>
        <i/>
        <sz val="8"/>
        <rFont val="Arial"/>
        <family val="2"/>
      </rPr>
      <t xml:space="preserve"> Surveys of Dental Assisting Education Programs.</t>
    </r>
  </si>
  <si>
    <t>Analysis Variable : TUIT1</t>
  </si>
  <si>
    <t>setting</t>
  </si>
  <si>
    <t>N Obs</t>
  </si>
  <si>
    <t>Univ or 4-year college</t>
  </si>
  <si>
    <t>Tech college or inst</t>
  </si>
  <si>
    <t>Vocational sch or career coll</t>
  </si>
  <si>
    <r>
      <t>Figure 7: Average Total Costs for Tuition and Fees in Accredited Dental Assisting Programs, 2008-09 to 2018-19</t>
    </r>
    <r>
      <rPr>
        <b/>
        <vertAlign val="superscript"/>
        <sz val="10"/>
        <color theme="1"/>
        <rFont val="Arial"/>
        <family val="2"/>
      </rPr>
      <t>1</t>
    </r>
  </si>
  <si>
    <r>
      <t>Figure 8: Average First-Year In-District Tuition in Accredited Dental Assisting Programs by Educational Setting, 2018-19</t>
    </r>
    <r>
      <rPr>
        <b/>
        <vertAlign val="superscript"/>
        <sz val="10"/>
        <color theme="1"/>
        <rFont val="Arial"/>
        <family val="2"/>
      </rPr>
      <t>1</t>
    </r>
  </si>
  <si>
    <t>Community college</t>
  </si>
  <si>
    <t>Univ/Four Year College (N=14)</t>
  </si>
  <si>
    <t>Community College
(N = 146)</t>
  </si>
  <si>
    <t>Technical College or Institute (N=59)</t>
  </si>
  <si>
    <t>Vocational School or Career College (N=20)</t>
  </si>
  <si>
    <t>Other
(N = 6)</t>
  </si>
  <si>
    <t>Table 13: 2018-19 Enrollment and 2018 Graduates at Accredited Dental Assisting Education Programs</t>
  </si>
  <si>
    <t>Nonresident Alien</t>
  </si>
  <si>
    <t>Unknown</t>
  </si>
  <si>
    <t>Two or more races (not Hisp)</t>
  </si>
  <si>
    <t>Nat. Hawaiian/Oth. Pac. Islander</t>
  </si>
  <si>
    <t>Asian</t>
  </si>
  <si>
    <t>Amer. Indian/Alaska Native</t>
  </si>
  <si>
    <t>Black or African American</t>
  </si>
  <si>
    <t>White</t>
  </si>
  <si>
    <t>Hispanic/Latino (any race)</t>
  </si>
  <si>
    <t>ETHNICITY / RACE</t>
  </si>
  <si>
    <t>Female</t>
  </si>
  <si>
    <t>Male</t>
  </si>
  <si>
    <t>Graduates</t>
  </si>
  <si>
    <t>40 and over</t>
  </si>
  <si>
    <t>35 - 39</t>
  </si>
  <si>
    <t>30 - 34</t>
  </si>
  <si>
    <t>24 - 29</t>
  </si>
  <si>
    <t>23 and under</t>
  </si>
  <si>
    <t>AGE</t>
  </si>
  <si>
    <t>Canadian</t>
  </si>
  <si>
    <t>United States</t>
  </si>
  <si>
    <t>CITIZENSHIP</t>
  </si>
  <si>
    <t>Table 10: Total Enrollment in Accredited Dental Assisting Programs:</t>
  </si>
  <si>
    <t>First-Year</t>
  </si>
  <si>
    <t>Second Year</t>
  </si>
  <si>
    <t>All Students</t>
  </si>
  <si>
    <r>
      <t>TOTAL</t>
    </r>
    <r>
      <rPr>
        <b/>
        <u/>
        <vertAlign val="superscript"/>
        <sz val="10"/>
        <color theme="0"/>
        <rFont val="Arial"/>
        <family val="2"/>
      </rPr>
      <t>1</t>
    </r>
  </si>
  <si>
    <t xml:space="preserve">Unknown gender or citizenship </t>
  </si>
  <si>
    <t>-</t>
  </si>
  <si>
    <t>Unknown gender or age</t>
  </si>
  <si>
    <t>ETHNICITY/RACE</t>
  </si>
  <si>
    <t>Amer. IndiaN/Alaska Native</t>
  </si>
  <si>
    <t>Unknown gender or race</t>
  </si>
  <si>
    <t>©2019 American Dental Association</t>
  </si>
  <si>
    <t>a. by Citizenship and Gender, 2018-19</t>
  </si>
  <si>
    <t>b. by Age and Gender, 2018-19</t>
  </si>
  <si>
    <t>c. by Race/Ethnicity and Gender, 2018-19</t>
  </si>
  <si>
    <r>
      <rPr>
        <vertAlign val="superscript"/>
        <sz val="8"/>
        <color theme="1"/>
        <rFont val="Arial"/>
        <family val="2"/>
      </rPr>
      <t>1</t>
    </r>
    <r>
      <rPr>
        <sz val="8"/>
        <color theme="1"/>
        <rFont val="Arial"/>
        <family val="2"/>
      </rPr>
      <t xml:space="preserve"> There were 13 students student with no gender or citizenship specified. Therefore, the sum of students by gender and age is less than total enrollment of 6,222.</t>
    </r>
  </si>
  <si>
    <r>
      <t>Source: American Dental Association, Health Policy Institute, 2018-19</t>
    </r>
    <r>
      <rPr>
        <i/>
        <sz val="8"/>
        <rFont val="Arial"/>
        <family val="2"/>
      </rPr>
      <t xml:space="preserve"> Survey of Dental Assisting Education Programs.</t>
    </r>
  </si>
  <si>
    <t>Return to Table to Contents</t>
  </si>
  <si>
    <t>Total Enrollment</t>
  </si>
  <si>
    <t>Job and/or Family Care Responsibilities</t>
  </si>
  <si>
    <t>Requested Financial Aid</t>
  </si>
  <si>
    <t>Received Financial Aid</t>
  </si>
  <si>
    <t>FFCR</t>
  </si>
  <si>
    <t>PFCR</t>
  </si>
  <si>
    <t>RF1</t>
  </si>
  <si>
    <t>RF2</t>
  </si>
  <si>
    <t>&lt; 1 YEAR OF COLLEGE</t>
  </si>
  <si>
    <t>TOTAL FIRST YEAR</t>
  </si>
  <si>
    <t>GED/HIGH SCHOOL DIPLOMA</t>
  </si>
  <si>
    <t>1 YEAR OF COLLEGE 
(NO DEGREE)</t>
  </si>
  <si>
    <t>2 YEARS OF COLLEGE
(NO DEGREE)</t>
  </si>
  <si>
    <t>3 YEARS OF COLLEGE 
(NO DEGREE)</t>
  </si>
  <si>
    <t>4 YEARS OF COLLEGE 
(NO DEGREE)</t>
  </si>
  <si>
    <t>BACCA-LAUREATE DEGREE</t>
  </si>
  <si>
    <t>PERCENT OF TOTAL</t>
  </si>
  <si>
    <t>1ST YEAR CAPACITY</t>
  </si>
  <si>
    <t>1ST YEAR</t>
  </si>
  <si>
    <t>2ND YEAR</t>
  </si>
  <si>
    <t>TOTAL GRADUATES</t>
  </si>
  <si>
    <t>DIPLOMA/ CERTIFICATE</t>
  </si>
  <si>
    <t>CERT &amp; ASSOC DEGREE</t>
  </si>
  <si>
    <t>2018 GRADUATES</t>
  </si>
  <si>
    <t>2018-19 FULL- AND PART-TIME ENROLLMENT</t>
  </si>
  <si>
    <t>oaf1</t>
  </si>
  <si>
    <t>Originally enrolled</t>
  </si>
  <si>
    <t>Completed program</t>
  </si>
  <si>
    <t>In dental-related activity</t>
  </si>
  <si>
    <t>oa1</t>
  </si>
  <si>
    <t>oa2</t>
  </si>
  <si>
    <t>OA5IDRA</t>
  </si>
  <si>
    <t>Not passed</t>
  </si>
  <si>
    <t>Did not take/not required</t>
  </si>
  <si>
    <t>Passed</t>
  </si>
  <si>
    <t>Outcomes - Exams not required</t>
  </si>
  <si>
    <t>The MEANS Procedure</t>
  </si>
  <si>
    <t>OA3PASS</t>
  </si>
  <si>
    <t>OA3NP</t>
  </si>
  <si>
    <t>OA3DNT</t>
  </si>
  <si>
    <t>OA3UNK</t>
  </si>
  <si>
    <t>OA4PASS</t>
  </si>
  <si>
    <t>OA4NP</t>
  </si>
  <si>
    <t>OA4DNT</t>
  </si>
  <si>
    <t>OA4UNK</t>
  </si>
  <si>
    <t>pass</t>
  </si>
  <si>
    <t>not pass</t>
  </si>
  <si>
    <t>did not take</t>
  </si>
  <si>
    <t>unknown</t>
  </si>
  <si>
    <t>Program Activities</t>
  </si>
  <si>
    <t>Average hours per week</t>
  </si>
  <si>
    <t>Maximum</t>
  </si>
  <si>
    <t>Curriculum development and coordination</t>
  </si>
  <si>
    <t>Development and responsibilities to maintain CODA accreditation compliance and documentation</t>
  </si>
  <si>
    <t>Supervision and evaluation of faculty</t>
  </si>
  <si>
    <t>Fiscal administration</t>
  </si>
  <si>
    <t>Determining faculty teaching assignments and schedules</t>
  </si>
  <si>
    <t>Budget preparation</t>
  </si>
  <si>
    <t>Scheduling use of program facilities</t>
  </si>
  <si>
    <t>Determining admissions criteria and procedures</t>
  </si>
  <si>
    <t>Selection and recommendation of individuals for faculty appintments and promotion</t>
  </si>
  <si>
    <t>Median</t>
  </si>
  <si>
    <t>Minimum</t>
  </si>
  <si>
    <t>Table 14: Hours Spent Weekly in Program Activities by Dental Assisting Program Administrators, 2018-19</t>
  </si>
  <si>
    <t>Figure 11: Hours Spent Weekly in Program Activities by Dental Assisting Program Administrators, 2018-19</t>
  </si>
  <si>
    <t>Table 15a: Faculty of Accredited Dental Assisting Programs by Age</t>
  </si>
  <si>
    <t>Faculty</t>
  </si>
  <si>
    <t>29 and under</t>
  </si>
  <si>
    <t>30-39</t>
  </si>
  <si>
    <t>40-49</t>
  </si>
  <si>
    <t>50-59</t>
  </si>
  <si>
    <t>60 and over</t>
  </si>
  <si>
    <t>Education Programs.</t>
  </si>
  <si>
    <t>Table 15b: Faculty of Accredited Dental Assisting Programs by Race/Ethnicity</t>
  </si>
  <si>
    <t>ETHNICTY/RACE</t>
  </si>
  <si>
    <t>Two or more races (not Hispanic)</t>
  </si>
  <si>
    <t>and Gender, 2018-19</t>
  </si>
  <si>
    <r>
      <t xml:space="preserve">Source: American Dental Association, Health Policy Institute, 2018-19 </t>
    </r>
    <r>
      <rPr>
        <i/>
        <sz val="8"/>
        <rFont val="Arial"/>
        <family val="2"/>
      </rPr>
      <t>Survey of Dental Assisting</t>
    </r>
  </si>
  <si>
    <t>Highest degree</t>
  </si>
  <si>
    <t>Bachelors degree</t>
  </si>
  <si>
    <t>Masters degree</t>
  </si>
  <si>
    <t>DDS/DMD</t>
  </si>
  <si>
    <t>Associate degree</t>
  </si>
  <si>
    <t>Certificate/Diploma</t>
  </si>
  <si>
    <t>Doctorate degree</t>
  </si>
  <si>
    <t>Academic Rank</t>
  </si>
  <si>
    <t>Instructor</t>
  </si>
  <si>
    <t>Clinical instructor</t>
  </si>
  <si>
    <t>Professor</t>
  </si>
  <si>
    <t>Associate professor</t>
  </si>
  <si>
    <t>Assistant professor</t>
  </si>
  <si>
    <t>emeritus</t>
  </si>
  <si>
    <t>program director</t>
  </si>
  <si>
    <t>adjunct faculty</t>
  </si>
  <si>
    <t>dentist</t>
  </si>
  <si>
    <t xml:space="preserve">Dental assistant  </t>
  </si>
  <si>
    <t>Dental hygienist</t>
  </si>
  <si>
    <t>Both dental hygienist and dental assistant</t>
  </si>
  <si>
    <t>Dentist</t>
  </si>
  <si>
    <t>Dental laboratory technician/other</t>
  </si>
  <si>
    <t>FACPROF5</t>
  </si>
  <si>
    <t>FACPROF4</t>
  </si>
  <si>
    <t>FACPROF3</t>
  </si>
  <si>
    <t>FACPROF6</t>
  </si>
  <si>
    <t>FACPROF2</t>
  </si>
  <si>
    <t>FACPROF1</t>
  </si>
  <si>
    <t>Bachelors</t>
  </si>
  <si>
    <t>Associate</t>
  </si>
  <si>
    <t>Cert/Dip</t>
  </si>
  <si>
    <t>other</t>
  </si>
  <si>
    <t>clinical inst</t>
  </si>
  <si>
    <t>instructor</t>
  </si>
  <si>
    <t>assistant</t>
  </si>
  <si>
    <t>assoc prof</t>
  </si>
  <si>
    <t>prof</t>
  </si>
  <si>
    <t>Table 16: Number of Faculty Members Accredited Dental Assisting Education Programs, 2018-19</t>
  </si>
  <si>
    <t>NUMBER FULL-TIME</t>
  </si>
  <si>
    <t>NUMBER PART-TIME</t>
  </si>
  <si>
    <t>TOTAL FACULTY</t>
  </si>
  <si>
    <t>BRANCH OR SATELLITE CAMPUS</t>
  </si>
  <si>
    <t>SELF-PACED CURRICULUM</t>
  </si>
  <si>
    <t>EVENING SECTION</t>
  </si>
  <si>
    <t>INDEPENDENT STUDY</t>
  </si>
  <si>
    <t>PART-TIME CURRICULUM</t>
  </si>
  <si>
    <t>MODULAR CURRICULUM</t>
  </si>
  <si>
    <t>DISTANCE EDUCATION TECHNOLOGY</t>
  </si>
  <si>
    <t>HYBRID CONTENT OR COURSE</t>
  </si>
  <si>
    <t>OTHER PROGRAM INNOVATIONS</t>
  </si>
  <si>
    <t>TOTAL "YES" RESPONSES</t>
  </si>
  <si>
    <t>MULTIPLE SITES AWAY FROM CAMPUS FOR:</t>
  </si>
  <si>
    <t>VIRTUAL METHODS:</t>
  </si>
  <si>
    <t>DIDACTIC INSTRUCTION</t>
  </si>
  <si>
    <t>CLINICAL OR LABORATORY INSTRUCTION</t>
  </si>
  <si>
    <t>CORRESPOND-ENCE</t>
  </si>
  <si>
    <t>AUDIO OR AUDIO CONFERENCE COURSES</t>
  </si>
  <si>
    <t>TELECOURSE, ITV OR VIDEOCONFER-ENCE</t>
  </si>
  <si>
    <t>CD-ROM: SELF-CONTAINED SYSTEM OR EMAIL</t>
  </si>
  <si>
    <t>WEB-BASED OR ONLINE COURSES</t>
  </si>
  <si>
    <t>WEB-ENHANCED COURSES</t>
  </si>
  <si>
    <t>LECTURE OR DISCUSSION</t>
  </si>
  <si>
    <t>SIMULATION</t>
  </si>
  <si>
    <t>FIELD LEARNING OR RESEARCH</t>
  </si>
  <si>
    <t>PROBLEM-BASED LEARNING</t>
  </si>
  <si>
    <t>CASE-BASED LEARNING</t>
  </si>
  <si>
    <t>SYSTEMS-BASED LEARNING</t>
  </si>
  <si>
    <t>SERVICE LEARNING</t>
  </si>
  <si>
    <t>OBJECTIVELY STRUCTURED CLINICAL EXAMINATION</t>
  </si>
  <si>
    <t>HYBRID COURSES</t>
  </si>
  <si>
    <t>Table 11c: Graduates of Accredited Dental Assisting Programs by Race/Ethnicity and Gender, 2018</t>
  </si>
  <si>
    <t>Table 7: Number of Dental Assisting Programs That Awarded Advanced Placement and Source of Previous Training, 2018-19</t>
  </si>
  <si>
    <t>EQUIV-ALENCY EXAMI-NATIONS</t>
  </si>
  <si>
    <t>CHALLENGE EXAMI-NATIONS</t>
  </si>
  <si>
    <t>TEXT-BOOKS</t>
  </si>
  <si>
    <t>LABOR-ATORY FEES</t>
  </si>
  <si>
    <r>
      <t xml:space="preserve">State/Regional Boards, Outcomes for Dental Assisting Class of 2017: </t>
    </r>
    <r>
      <rPr>
        <b/>
        <i/>
        <sz val="10"/>
        <color theme="0"/>
        <rFont val="Arial"/>
        <family val="2"/>
      </rPr>
      <t>(Percentages based on 3,203 students for whom information was provided.)</t>
    </r>
  </si>
  <si>
    <r>
      <t xml:space="preserve">Written National Boards, Outcomes for Dental Assisting Class of 2017: </t>
    </r>
    <r>
      <rPr>
        <b/>
        <i/>
        <sz val="10"/>
        <color theme="0"/>
        <rFont val="Arial"/>
        <family val="2"/>
      </rPr>
      <t xml:space="preserve"> (Percentages based on 4,339 students for whom information was provided.)</t>
    </r>
  </si>
  <si>
    <t>Originally published January 2020.</t>
  </si>
  <si>
    <t>©2020 American Dental Association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</si>
</sst>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0;\-#,##0;&quot;-&quot;"/>
    <numFmt numFmtId="168" formatCode="_(&quot;$&quot;* #,##0_);_(&quot;$&quot;* \(#,##0\);_(&quot;$&quot;* &quot;-&quot;??_);_(@_)"/>
    <numFmt numFmtId="169" formatCode="&quot;$&quot;#,##0"/>
    <numFmt numFmtId="170" formatCode="#,##0.0"/>
    <numFmt numFmtId="171" formatCode="#,##0.0;\-#,##0.0;&quot;-&quot;"/>
  </numFmts>
  <fonts count="48" x14ac:knownFonts="1">
    <font>
      <sz val="10"/>
      <color theme="1"/>
      <name val="Arial"/>
      <family val="2"/>
    </font>
    <font>
      <sz val="10"/>
      <color theme="1"/>
      <name val="Arial"/>
      <family val="2"/>
    </font>
    <font>
      <b/>
      <sz val="10"/>
      <color theme="0"/>
      <name val="Arial"/>
      <family val="2"/>
    </font>
    <font>
      <sz val="10"/>
      <color rgb="FFFF0000"/>
      <name val="Arial"/>
      <family val="2"/>
    </font>
    <font>
      <b/>
      <sz val="10"/>
      <color theme="1"/>
      <name val="Arial"/>
      <family val="2"/>
    </font>
    <font>
      <sz val="10"/>
      <color theme="0"/>
      <name val="Arial"/>
      <family val="2"/>
    </font>
    <font>
      <u/>
      <sz val="10"/>
      <color theme="10"/>
      <name val="Arial"/>
      <family val="2"/>
    </font>
    <font>
      <b/>
      <sz val="10"/>
      <color rgb="FFFF0000"/>
      <name val="Arial"/>
      <family val="2"/>
    </font>
    <font>
      <i/>
      <sz val="10"/>
      <color theme="1"/>
      <name val="Arial"/>
      <family val="2"/>
    </font>
    <font>
      <b/>
      <sz val="10"/>
      <color rgb="FF000000"/>
      <name val="Arial"/>
      <family val="2"/>
    </font>
    <font>
      <sz val="10"/>
      <color rgb="FF000000"/>
      <name val="Arial"/>
      <family val="2"/>
    </font>
    <font>
      <b/>
      <sz val="10"/>
      <name val="Arial"/>
      <family val="2"/>
    </font>
    <font>
      <sz val="10"/>
      <name val="Arial"/>
      <family val="2"/>
    </font>
    <font>
      <sz val="8"/>
      <name val="Arial"/>
      <family val="2"/>
    </font>
    <font>
      <i/>
      <sz val="8"/>
      <name val="Arial"/>
      <family val="2"/>
    </font>
    <font>
      <sz val="8"/>
      <color theme="1"/>
      <name val="Arial"/>
      <family val="2"/>
    </font>
    <font>
      <u/>
      <sz val="10"/>
      <color rgb="FF0563C1"/>
      <name val="Arial"/>
      <family val="2"/>
    </font>
    <font>
      <i/>
      <sz val="10"/>
      <color rgb="FF000000"/>
      <name val="Arial"/>
      <family val="2"/>
    </font>
    <font>
      <sz val="10"/>
      <color theme="1"/>
      <name val="Times New Roman"/>
      <family val="1"/>
    </font>
    <font>
      <sz val="10"/>
      <color theme="1"/>
      <name val="Symbol"/>
      <family val="1"/>
      <charset val="2"/>
    </font>
    <font>
      <sz val="7"/>
      <color theme="1"/>
      <name val="Times New Roman"/>
      <family val="1"/>
    </font>
    <font>
      <i/>
      <sz val="8"/>
      <color theme="1"/>
      <name val="Arial"/>
      <family val="2"/>
    </font>
    <font>
      <sz val="11"/>
      <color theme="1"/>
      <name val="Calibri"/>
      <family val="2"/>
      <scheme val="minor"/>
    </font>
    <font>
      <sz val="10"/>
      <color theme="4"/>
      <name val="Arial"/>
      <family val="2"/>
    </font>
    <font>
      <sz val="10"/>
      <color rgb="FF003399"/>
      <name val="Arial"/>
      <family val="2"/>
    </font>
    <font>
      <b/>
      <sz val="10"/>
      <color rgb="FFFFFFFF"/>
      <name val="Arial"/>
      <family val="2"/>
    </font>
    <font>
      <b/>
      <sz val="9"/>
      <color rgb="FFFFFFFF"/>
      <name val="Arial"/>
      <family val="2"/>
    </font>
    <font>
      <b/>
      <sz val="8.5"/>
      <color rgb="FFFFFFFF"/>
      <name val="Arial"/>
      <family val="2"/>
    </font>
    <font>
      <b/>
      <vertAlign val="superscript"/>
      <sz val="10"/>
      <color rgb="FFFFFFFF"/>
      <name val="Arial"/>
      <family val="2"/>
    </font>
    <font>
      <vertAlign val="superscript"/>
      <sz val="8"/>
      <name val="Arial"/>
      <family val="2"/>
    </font>
    <font>
      <vertAlign val="superscript"/>
      <sz val="10"/>
      <color rgb="FF000000"/>
      <name val="Arial"/>
      <family val="2"/>
    </font>
    <font>
      <b/>
      <vertAlign val="superscript"/>
      <sz val="10"/>
      <color theme="1"/>
      <name val="Arial"/>
      <family val="2"/>
    </font>
    <font>
      <b/>
      <sz val="8"/>
      <color rgb="FF000000"/>
      <name val="Arial"/>
      <family val="2"/>
    </font>
    <font>
      <sz val="8"/>
      <color rgb="FF000000"/>
      <name val="Arial"/>
      <family val="2"/>
    </font>
    <font>
      <sz val="10"/>
      <color rgb="FF9C0006"/>
      <name val="Arial"/>
      <family val="2"/>
    </font>
    <font>
      <b/>
      <u/>
      <sz val="10"/>
      <color theme="0"/>
      <name val="Arial"/>
      <family val="2"/>
    </font>
    <font>
      <b/>
      <u/>
      <vertAlign val="superscript"/>
      <sz val="10"/>
      <color theme="0"/>
      <name val="Arial"/>
      <family val="2"/>
    </font>
    <font>
      <vertAlign val="superscript"/>
      <sz val="8"/>
      <color theme="1"/>
      <name val="Arial"/>
      <family val="2"/>
    </font>
    <font>
      <b/>
      <sz val="10"/>
      <color rgb="FFC00000"/>
      <name val="Arial"/>
      <family val="2"/>
    </font>
    <font>
      <b/>
      <sz val="10"/>
      <color theme="9" tint="-0.249977111117893"/>
      <name val="Arial"/>
      <family val="2"/>
    </font>
    <font>
      <b/>
      <sz val="14"/>
      <color rgb="FFFF0000"/>
      <name val="Arial"/>
      <family val="2"/>
    </font>
    <font>
      <b/>
      <u/>
      <sz val="9"/>
      <color rgb="FFFFFFFF"/>
      <name val="Arial"/>
      <family val="2"/>
    </font>
    <font>
      <b/>
      <sz val="8"/>
      <color rgb="FFFFFFFF"/>
      <name val="Arial"/>
      <family val="2"/>
    </font>
    <font>
      <b/>
      <sz val="10"/>
      <color rgb="FF003399"/>
      <name val="Arial"/>
      <family val="2"/>
    </font>
    <font>
      <b/>
      <sz val="12"/>
      <color theme="0"/>
      <name val="Arial"/>
      <family val="2"/>
    </font>
    <font>
      <b/>
      <i/>
      <sz val="8"/>
      <color theme="1"/>
      <name val="Arial"/>
      <family val="2"/>
    </font>
    <font>
      <sz val="9"/>
      <color rgb="FF003399"/>
      <name val="Arial"/>
      <family val="2"/>
    </font>
    <font>
      <b/>
      <i/>
      <sz val="10"/>
      <color theme="0"/>
      <name val="Arial"/>
      <family val="2"/>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4F81BD"/>
        <bgColor indexed="64"/>
      </patternFill>
    </fill>
    <fill>
      <patternFill patternType="solid">
        <fgColor theme="4" tint="0.59999389629810485"/>
        <bgColor indexed="64"/>
      </patternFill>
    </fill>
    <fill>
      <patternFill patternType="solid">
        <fgColor rgb="FFFFFFFF"/>
        <bgColor indexed="64"/>
      </patternFill>
    </fill>
    <fill>
      <patternFill patternType="solid">
        <fgColor rgb="FFC5D9F1"/>
        <bgColor indexed="64"/>
      </patternFill>
    </fill>
    <fill>
      <patternFill patternType="solid">
        <fgColor rgb="FFFFC7CE"/>
      </patternFill>
    </fill>
    <fill>
      <patternFill patternType="solid">
        <fgColor rgb="FF0076BE"/>
        <bgColor indexed="64"/>
      </patternFill>
    </fill>
  </fills>
  <borders count="24">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diagonal/>
    </border>
    <border>
      <left/>
      <right style="thin">
        <color auto="1"/>
      </right>
      <top style="medium">
        <color indexed="64"/>
      </top>
      <bottom/>
      <diagonal/>
    </border>
    <border>
      <left/>
      <right style="thin">
        <color auto="1"/>
      </right>
      <top/>
      <bottom style="thin">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top style="medium">
        <color indexed="64"/>
      </top>
      <bottom style="medium">
        <color indexed="64"/>
      </bottom>
      <diagonal/>
    </border>
    <border>
      <left/>
      <right/>
      <top/>
      <bottom style="thin">
        <color rgb="FF000000"/>
      </bottom>
      <diagonal/>
    </border>
    <border>
      <left/>
      <right/>
      <top/>
      <bottom style="double">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C1C1C1"/>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8">
    <xf numFmtId="0" fontId="0"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12" fillId="0" borderId="0"/>
    <xf numFmtId="0" fontId="22" fillId="0" borderId="0"/>
    <xf numFmtId="9" fontId="1" fillId="0" borderId="0" applyFont="0" applyFill="0" applyBorder="0" applyAlignment="0" applyProtection="0"/>
    <xf numFmtId="44" fontId="1" fillId="0" borderId="0" applyFont="0" applyFill="0" applyBorder="0" applyAlignment="0" applyProtection="0"/>
    <xf numFmtId="0" fontId="34" fillId="8" borderId="0" applyNumberFormat="0" applyBorder="0" applyAlignment="0" applyProtection="0"/>
  </cellStyleXfs>
  <cellXfs count="385">
    <xf numFmtId="0" fontId="0" fillId="0" borderId="0" xfId="0"/>
    <xf numFmtId="0" fontId="0" fillId="2" borderId="0" xfId="0" applyFill="1"/>
    <xf numFmtId="0" fontId="4" fillId="2" borderId="0" xfId="0" applyFont="1" applyFill="1"/>
    <xf numFmtId="0" fontId="4" fillId="2" borderId="0" xfId="0" applyFont="1" applyFill="1" applyAlignment="1">
      <alignment vertical="center"/>
    </xf>
    <xf numFmtId="0" fontId="0" fillId="3" borderId="1" xfId="0" applyNumberFormat="1" applyFont="1" applyFill="1" applyBorder="1" applyAlignment="1" applyProtection="1"/>
    <xf numFmtId="0" fontId="6" fillId="0" borderId="0" xfId="2" applyAlignment="1" applyProtection="1"/>
    <xf numFmtId="0" fontId="2" fillId="4" borderId="2" xfId="0" applyFont="1" applyFill="1" applyBorder="1" applyAlignment="1">
      <alignment horizontal="left" vertical="center"/>
    </xf>
    <xf numFmtId="0" fontId="7" fillId="2" borderId="0" xfId="0" applyFont="1" applyFill="1"/>
    <xf numFmtId="0" fontId="3" fillId="2" borderId="0" xfId="0" applyFont="1" applyFill="1"/>
    <xf numFmtId="17" fontId="0" fillId="2" borderId="0" xfId="0" applyNumberFormat="1" applyFill="1"/>
    <xf numFmtId="0" fontId="8" fillId="2" borderId="0" xfId="0" applyFont="1" applyFill="1"/>
    <xf numFmtId="0" fontId="13" fillId="2" borderId="0" xfId="3" applyFont="1" applyFill="1" applyAlignment="1">
      <alignment vertical="center"/>
    </xf>
    <xf numFmtId="0" fontId="15" fillId="2" borderId="0" xfId="0" applyFont="1" applyFill="1" applyAlignment="1"/>
    <xf numFmtId="0" fontId="2" fillId="3" borderId="0" xfId="0" applyFont="1" applyFill="1" applyAlignment="1">
      <alignment vertical="center"/>
    </xf>
    <xf numFmtId="0" fontId="16" fillId="2" borderId="0" xfId="2" applyFont="1" applyFill="1" applyAlignment="1" applyProtection="1"/>
    <xf numFmtId="0" fontId="10" fillId="2" borderId="0" xfId="0" applyFont="1" applyFill="1" applyAlignment="1">
      <alignment vertical="center" wrapText="1"/>
    </xf>
    <xf numFmtId="0" fontId="18" fillId="2" borderId="0" xfId="0" applyFont="1" applyFill="1" applyAlignment="1">
      <alignment vertical="center"/>
    </xf>
    <xf numFmtId="0" fontId="18" fillId="2" borderId="0" xfId="0" applyFont="1" applyFill="1"/>
    <xf numFmtId="0" fontId="4" fillId="2" borderId="0" xfId="0" applyFont="1" applyFill="1" applyAlignment="1">
      <alignment wrapText="1"/>
    </xf>
    <xf numFmtId="0" fontId="0" fillId="2" borderId="0" xfId="0" applyFill="1" applyAlignment="1">
      <alignment wrapText="1"/>
    </xf>
    <xf numFmtId="0" fontId="6" fillId="2" borderId="0" xfId="2" applyFill="1" applyAlignment="1" applyProtection="1">
      <alignment wrapText="1"/>
    </xf>
    <xf numFmtId="0" fontId="4"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wrapText="1"/>
    </xf>
    <xf numFmtId="0" fontId="1" fillId="2" borderId="0" xfId="0" applyFont="1" applyFill="1" applyAlignment="1">
      <alignment wrapText="1"/>
    </xf>
    <xf numFmtId="0" fontId="1" fillId="2" borderId="0" xfId="0" applyFont="1" applyFill="1" applyAlignment="1">
      <alignment vertical="top" wrapText="1"/>
    </xf>
    <xf numFmtId="0" fontId="19" fillId="2" borderId="0" xfId="0" applyFont="1" applyFill="1" applyAlignment="1">
      <alignment horizontal="left" vertical="top" wrapText="1" indent="4"/>
    </xf>
    <xf numFmtId="0" fontId="0" fillId="2" borderId="0" xfId="0"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6" fillId="2" borderId="0" xfId="2" applyFill="1" applyAlignment="1" applyProtection="1"/>
    <xf numFmtId="0" fontId="2" fillId="3" borderId="4" xfId="0" applyFont="1" applyFill="1" applyBorder="1" applyAlignment="1">
      <alignment horizontal="center" vertical="center"/>
    </xf>
    <xf numFmtId="0" fontId="11" fillId="2" borderId="0" xfId="0" applyFont="1" applyFill="1" applyAlignment="1">
      <alignment horizontal="center" vertical="center"/>
    </xf>
    <xf numFmtId="0" fontId="4" fillId="5" borderId="0" xfId="0" applyFont="1" applyFill="1"/>
    <xf numFmtId="3" fontId="0" fillId="5" borderId="0" xfId="0" applyNumberFormat="1" applyFont="1" applyFill="1" applyBorder="1" applyAlignment="1">
      <alignment horizontal="right" wrapText="1" indent="1"/>
    </xf>
    <xf numFmtId="0" fontId="0" fillId="2" borderId="3" xfId="0" applyFill="1" applyBorder="1"/>
    <xf numFmtId="164" fontId="0" fillId="2" borderId="3" xfId="0" applyNumberFormat="1" applyFont="1" applyFill="1" applyBorder="1" applyAlignment="1">
      <alignment horizontal="right" indent="1"/>
    </xf>
    <xf numFmtId="3" fontId="0" fillId="5" borderId="0" xfId="0" applyNumberFormat="1" applyFont="1" applyFill="1" applyAlignment="1">
      <alignment horizontal="right" indent="1"/>
    </xf>
    <xf numFmtId="0" fontId="0" fillId="2" borderId="3" xfId="0" applyFont="1" applyFill="1" applyBorder="1" applyAlignment="1">
      <alignment horizontal="right" wrapText="1" indent="1"/>
    </xf>
    <xf numFmtId="0" fontId="0" fillId="5" borderId="0" xfId="0" applyFont="1" applyFill="1" applyBorder="1" applyAlignment="1">
      <alignment horizontal="right" wrapText="1" indent="1"/>
    </xf>
    <xf numFmtId="0" fontId="0" fillId="5" borderId="0" xfId="0" applyFont="1" applyFill="1" applyAlignment="1">
      <alignment horizontal="right" indent="1"/>
    </xf>
    <xf numFmtId="164" fontId="0" fillId="2" borderId="3" xfId="0" applyNumberFormat="1" applyFont="1" applyFill="1" applyBorder="1" applyAlignment="1">
      <alignment horizontal="right" wrapText="1" indent="1"/>
    </xf>
    <xf numFmtId="0" fontId="15" fillId="2" borderId="0" xfId="0" applyFont="1" applyFill="1"/>
    <xf numFmtId="0" fontId="15" fillId="0" borderId="0" xfId="0" applyFont="1" applyFill="1" applyAlignment="1"/>
    <xf numFmtId="0" fontId="12" fillId="2" borderId="0" xfId="0" applyFont="1" applyFill="1"/>
    <xf numFmtId="0" fontId="0" fillId="2" borderId="0" xfId="0" applyFill="1" applyBorder="1" applyAlignment="1">
      <alignment vertical="top" wrapText="1"/>
    </xf>
    <xf numFmtId="0" fontId="4" fillId="2" borderId="0" xfId="0" applyFont="1" applyFill="1" applyBorder="1" applyAlignment="1">
      <alignment horizontal="center" vertical="top" wrapText="1"/>
    </xf>
    <xf numFmtId="0" fontId="9" fillId="2" borderId="0" xfId="0" applyFont="1" applyFill="1" applyBorder="1" applyAlignment="1">
      <alignment horizontal="center" vertical="top" wrapText="1"/>
    </xf>
    <xf numFmtId="0" fontId="0" fillId="2" borderId="0" xfId="0" applyFill="1" applyBorder="1"/>
    <xf numFmtId="0" fontId="10" fillId="2" borderId="0" xfId="0" applyFont="1" applyFill="1" applyBorder="1" applyAlignment="1">
      <alignment horizontal="center" vertical="center"/>
    </xf>
    <xf numFmtId="0" fontId="10" fillId="2" borderId="0" xfId="0" applyFont="1" applyFill="1" applyBorder="1" applyAlignment="1">
      <alignment vertical="center"/>
    </xf>
    <xf numFmtId="0" fontId="0" fillId="2" borderId="0" xfId="0" applyFill="1" applyBorder="1" applyAlignment="1">
      <alignment vertical="center"/>
    </xf>
    <xf numFmtId="0" fontId="10" fillId="2" borderId="0" xfId="0" applyFont="1" applyFill="1" applyBorder="1" applyAlignment="1">
      <alignment vertical="top" wrapText="1"/>
    </xf>
    <xf numFmtId="165" fontId="0" fillId="2" borderId="0" xfId="0" applyNumberFormat="1" applyFill="1"/>
    <xf numFmtId="165" fontId="0" fillId="2" borderId="0" xfId="1" applyNumberFormat="1" applyFont="1" applyFill="1"/>
    <xf numFmtId="0" fontId="6" fillId="2" borderId="0" xfId="2" applyFill="1" applyAlignment="1" applyProtection="1"/>
    <xf numFmtId="0" fontId="7" fillId="2" borderId="0" xfId="0" applyFont="1" applyFill="1" applyAlignment="1">
      <alignment vertical="center"/>
    </xf>
    <xf numFmtId="0" fontId="5" fillId="2" borderId="0" xfId="0" applyFont="1" applyFill="1"/>
    <xf numFmtId="165" fontId="0" fillId="5" borderId="0" xfId="1" applyNumberFormat="1" applyFont="1" applyFill="1" applyAlignment="1">
      <alignment horizontal="right" wrapText="1" indent="1"/>
    </xf>
    <xf numFmtId="165" fontId="1" fillId="5" borderId="0" xfId="1" applyNumberFormat="1" applyFont="1" applyFill="1" applyAlignment="1">
      <alignment horizontal="right" wrapText="1" indent="1"/>
    </xf>
    <xf numFmtId="0" fontId="0" fillId="5" borderId="0" xfId="0" applyFont="1" applyFill="1" applyAlignment="1">
      <alignment horizontal="right" wrapText="1" indent="1"/>
    </xf>
    <xf numFmtId="0" fontId="4" fillId="0" borderId="0" xfId="0" applyFont="1"/>
    <xf numFmtId="0" fontId="2" fillId="3" borderId="0" xfId="0" applyFont="1" applyFill="1" applyBorder="1"/>
    <xf numFmtId="0" fontId="2" fillId="3" borderId="5" xfId="0" applyFont="1" applyFill="1" applyBorder="1"/>
    <xf numFmtId="0" fontId="2" fillId="3" borderId="0" xfId="0" applyFont="1" applyFill="1" applyBorder="1" applyAlignment="1">
      <alignment horizontal="left"/>
    </xf>
    <xf numFmtId="0" fontId="0" fillId="2" borderId="0" xfId="0" applyFill="1" applyAlignment="1">
      <alignment horizontal="left"/>
    </xf>
    <xf numFmtId="0" fontId="2" fillId="3" borderId="4" xfId="0" applyFont="1" applyFill="1" applyBorder="1"/>
    <xf numFmtId="0" fontId="2" fillId="3" borderId="4" xfId="0" applyFont="1" applyFill="1" applyBorder="1" applyAlignment="1">
      <alignment horizontal="center"/>
    </xf>
    <xf numFmtId="0" fontId="2" fillId="3" borderId="6" xfId="0" applyFont="1" applyFill="1" applyBorder="1" applyAlignment="1">
      <alignment horizontal="center"/>
    </xf>
    <xf numFmtId="0" fontId="4" fillId="5" borderId="0" xfId="0" applyFont="1" applyFill="1" applyBorder="1"/>
    <xf numFmtId="0" fontId="0" fillId="5" borderId="7" xfId="0" applyFill="1" applyBorder="1" applyAlignment="1">
      <alignment horizontal="right" indent="2"/>
    </xf>
    <xf numFmtId="164" fontId="0" fillId="5" borderId="7" xfId="0" applyNumberFormat="1" applyFill="1" applyBorder="1" applyAlignment="1">
      <alignment horizontal="right" indent="2"/>
    </xf>
    <xf numFmtId="164" fontId="0" fillId="5" borderId="8" xfId="0" applyNumberFormat="1" applyFill="1" applyBorder="1" applyAlignment="1">
      <alignment horizontal="right" indent="2"/>
    </xf>
    <xf numFmtId="0" fontId="4" fillId="2" borderId="0" xfId="0" applyFont="1" applyFill="1" applyBorder="1"/>
    <xf numFmtId="0" fontId="0" fillId="2" borderId="0" xfId="0" applyFill="1" applyBorder="1" applyAlignment="1">
      <alignment horizontal="right" indent="2"/>
    </xf>
    <xf numFmtId="164" fontId="0" fillId="2" borderId="0" xfId="0" applyNumberFormat="1" applyFill="1" applyBorder="1" applyAlignment="1">
      <alignment horizontal="right" indent="2"/>
    </xf>
    <xf numFmtId="0" fontId="0" fillId="2" borderId="0" xfId="0" quotePrefix="1" applyFill="1" applyBorder="1" applyAlignment="1">
      <alignment horizontal="right" indent="2"/>
    </xf>
    <xf numFmtId="164" fontId="0" fillId="2" borderId="5" xfId="0" applyNumberFormat="1" applyFill="1" applyBorder="1" applyAlignment="1">
      <alignment horizontal="right" indent="2"/>
    </xf>
    <xf numFmtId="0" fontId="4" fillId="5" borderId="3" xfId="0" applyFont="1" applyFill="1" applyBorder="1"/>
    <xf numFmtId="0" fontId="0" fillId="5" borderId="3" xfId="0" applyFill="1" applyBorder="1" applyAlignment="1">
      <alignment horizontal="right" indent="2"/>
    </xf>
    <xf numFmtId="164" fontId="0" fillId="5" borderId="3" xfId="0" applyNumberFormat="1" applyFill="1" applyBorder="1" applyAlignment="1">
      <alignment horizontal="right" indent="2"/>
    </xf>
    <xf numFmtId="0" fontId="0" fillId="5" borderId="3" xfId="0" quotePrefix="1" applyFill="1" applyBorder="1" applyAlignment="1">
      <alignment horizontal="right" indent="2"/>
    </xf>
    <xf numFmtId="164" fontId="0" fillId="5" borderId="9" xfId="0" applyNumberFormat="1" applyFill="1" applyBorder="1" applyAlignment="1">
      <alignment horizontal="right" indent="2"/>
    </xf>
    <xf numFmtId="0" fontId="21" fillId="2" borderId="0" xfId="0" applyFont="1" applyFill="1"/>
    <xf numFmtId="0" fontId="9" fillId="2" borderId="0" xfId="0" applyFont="1" applyFill="1" applyBorder="1" applyAlignment="1">
      <alignment horizontal="center" vertical="top" wrapText="1"/>
    </xf>
    <xf numFmtId="0" fontId="5" fillId="3" borderId="0" xfId="0" applyFont="1" applyFill="1"/>
    <xf numFmtId="0" fontId="2" fillId="3" borderId="0" xfId="0" applyFont="1" applyFill="1"/>
    <xf numFmtId="0" fontId="2" fillId="3" borderId="4" xfId="0" applyFont="1" applyFill="1" applyBorder="1" applyAlignment="1">
      <alignment horizontal="center" wrapText="1"/>
    </xf>
    <xf numFmtId="0" fontId="0" fillId="2" borderId="0" xfId="0" applyFill="1" applyAlignment="1">
      <alignment horizontal="center" wrapText="1"/>
    </xf>
    <xf numFmtId="0" fontId="0" fillId="2" borderId="0" xfId="0" applyFill="1" applyBorder="1" applyAlignment="1">
      <alignment horizontal="center" wrapText="1"/>
    </xf>
    <xf numFmtId="0" fontId="0" fillId="5" borderId="0" xfId="0" applyFill="1"/>
    <xf numFmtId="0" fontId="0" fillId="2" borderId="0" xfId="0" applyFill="1" applyAlignment="1">
      <alignment horizontal="left" indent="2"/>
    </xf>
    <xf numFmtId="0" fontId="0" fillId="2" borderId="0" xfId="0" applyFill="1" applyAlignment="1">
      <alignment horizontal="right" indent="2"/>
    </xf>
    <xf numFmtId="3" fontId="3" fillId="2" borderId="0" xfId="0" applyNumberFormat="1" applyFont="1" applyFill="1"/>
    <xf numFmtId="3" fontId="0" fillId="2" borderId="0" xfId="0" applyNumberFormat="1" applyFill="1" applyAlignment="1">
      <alignment horizontal="right" indent="2"/>
    </xf>
    <xf numFmtId="3" fontId="0" fillId="2" borderId="0" xfId="1" applyNumberFormat="1" applyFont="1" applyFill="1" applyAlignment="1">
      <alignment horizontal="right" indent="2"/>
    </xf>
    <xf numFmtId="0" fontId="0" fillId="2" borderId="3" xfId="0" applyFill="1" applyBorder="1" applyAlignment="1">
      <alignment horizontal="left" indent="2"/>
    </xf>
    <xf numFmtId="3" fontId="0" fillId="2" borderId="3" xfId="0" applyNumberFormat="1" applyFill="1" applyBorder="1" applyAlignment="1">
      <alignment horizontal="right" indent="2"/>
    </xf>
    <xf numFmtId="0" fontId="0" fillId="2" borderId="3" xfId="0" applyFill="1" applyBorder="1" applyAlignment="1">
      <alignment horizontal="right" indent="2"/>
    </xf>
    <xf numFmtId="0" fontId="0" fillId="5" borderId="0" xfId="0" applyFill="1" applyAlignment="1">
      <alignment horizontal="right" indent="2"/>
    </xf>
    <xf numFmtId="0" fontId="22" fillId="2" borderId="0" xfId="4" applyFill="1" applyBorder="1"/>
    <xf numFmtId="0" fontId="4" fillId="2" borderId="0" xfId="0" applyFont="1" applyFill="1" applyAlignment="1">
      <alignment horizontal="left" vertical="center"/>
    </xf>
    <xf numFmtId="166" fontId="10" fillId="2" borderId="0" xfId="5" applyNumberFormat="1" applyFont="1" applyFill="1"/>
    <xf numFmtId="166" fontId="0" fillId="2" borderId="0" xfId="5" applyNumberFormat="1" applyFont="1" applyFill="1"/>
    <xf numFmtId="0" fontId="10" fillId="0" borderId="0" xfId="0" applyFont="1" applyAlignment="1">
      <alignment vertical="center"/>
    </xf>
    <xf numFmtId="0" fontId="9" fillId="0" borderId="11" xfId="0" applyFont="1" applyBorder="1" applyAlignment="1">
      <alignment horizontal="center" vertical="top" wrapText="1"/>
    </xf>
    <xf numFmtId="0" fontId="9" fillId="0" borderId="0" xfId="0" applyFont="1" applyAlignment="1">
      <alignment horizontal="center" vertical="top" wrapText="1"/>
    </xf>
    <xf numFmtId="0" fontId="9" fillId="0" borderId="12" xfId="0" applyFont="1" applyBorder="1" applyAlignment="1">
      <alignment horizontal="center" vertical="top" wrapText="1"/>
    </xf>
    <xf numFmtId="0" fontId="10" fillId="0" borderId="0" xfId="0" applyFont="1" applyAlignment="1">
      <alignment vertical="top" wrapText="1"/>
    </xf>
    <xf numFmtId="0" fontId="9" fillId="0" borderId="10" xfId="0" applyFont="1" applyBorder="1" applyAlignment="1">
      <alignment horizontal="center" vertical="top" wrapText="1"/>
    </xf>
    <xf numFmtId="0" fontId="0" fillId="0" borderId="0" xfId="0" applyAlignment="1">
      <alignment vertical="top" wrapText="1"/>
    </xf>
    <xf numFmtId="0" fontId="4" fillId="0" borderId="12" xfId="0" applyFont="1" applyBorder="1" applyAlignment="1">
      <alignment horizontal="center" vertical="top" wrapText="1"/>
    </xf>
    <xf numFmtId="0" fontId="11" fillId="2" borderId="0" xfId="0" applyFont="1" applyFill="1"/>
    <xf numFmtId="0" fontId="23" fillId="2" borderId="0" xfId="0" applyFont="1" applyFill="1"/>
    <xf numFmtId="164" fontId="23" fillId="2" borderId="0" xfId="0" applyNumberFormat="1" applyFont="1" applyFill="1"/>
    <xf numFmtId="166" fontId="10" fillId="0" borderId="0" xfId="5" applyNumberFormat="1" applyFont="1" applyAlignment="1">
      <alignment vertical="top" wrapText="1"/>
    </xf>
    <xf numFmtId="166" fontId="0" fillId="2" borderId="0" xfId="5" applyNumberFormat="1" applyFont="1" applyFill="1" applyBorder="1"/>
    <xf numFmtId="0" fontId="9" fillId="6" borderId="0" xfId="0" applyFont="1" applyFill="1" applyAlignment="1">
      <alignment horizontal="left"/>
    </xf>
    <xf numFmtId="0" fontId="24" fillId="6" borderId="0" xfId="0" applyFont="1" applyFill="1" applyAlignment="1">
      <alignment horizontal="center"/>
    </xf>
    <xf numFmtId="0" fontId="24" fillId="6" borderId="0" xfId="0" applyFont="1" applyFill="1" applyAlignment="1">
      <alignment horizontal="center" vertical="center"/>
    </xf>
    <xf numFmtId="0" fontId="25" fillId="4" borderId="0" xfId="0" applyFont="1" applyFill="1" applyBorder="1" applyAlignment="1">
      <alignment horizontal="center" wrapText="1"/>
    </xf>
    <xf numFmtId="0" fontId="25" fillId="4" borderId="0" xfId="0" applyFont="1" applyFill="1" applyBorder="1" applyAlignment="1">
      <alignment horizontal="left" wrapText="1"/>
    </xf>
    <xf numFmtId="0" fontId="26" fillId="4" borderId="0" xfId="0" applyFont="1" applyFill="1" applyBorder="1" applyAlignment="1">
      <alignment horizontal="center" wrapText="1"/>
    </xf>
    <xf numFmtId="0" fontId="10" fillId="7" borderId="0" xfId="0" applyFont="1" applyFill="1" applyBorder="1" applyAlignment="1">
      <alignment horizontal="center" vertical="top" wrapText="1"/>
    </xf>
    <xf numFmtId="0" fontId="10" fillId="7" borderId="0" xfId="0" applyFont="1" applyFill="1" applyBorder="1" applyAlignment="1">
      <alignment horizontal="left" vertical="top" wrapText="1"/>
    </xf>
    <xf numFmtId="0" fontId="10" fillId="7" borderId="0" xfId="0" applyFont="1" applyFill="1" applyBorder="1" applyAlignment="1">
      <alignment horizontal="center" vertical="center" wrapText="1"/>
    </xf>
    <xf numFmtId="0" fontId="10" fillId="7" borderId="0" xfId="0" quotePrefix="1" applyFont="1" applyFill="1" applyBorder="1" applyAlignment="1">
      <alignment horizontal="center" vertical="center" wrapText="1"/>
    </xf>
    <xf numFmtId="0" fontId="10" fillId="6" borderId="0" xfId="0" applyFont="1" applyFill="1" applyBorder="1" applyAlignment="1">
      <alignment horizontal="center" vertical="top" wrapText="1"/>
    </xf>
    <xf numFmtId="0" fontId="10" fillId="6" borderId="0" xfId="0" applyFont="1" applyFill="1" applyBorder="1" applyAlignment="1">
      <alignment horizontal="left" vertical="top" wrapText="1"/>
    </xf>
    <xf numFmtId="0" fontId="10" fillId="6" borderId="0" xfId="0"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10" fillId="7" borderId="13" xfId="0" applyFont="1" applyFill="1" applyBorder="1" applyAlignment="1">
      <alignment horizontal="center" vertical="top" wrapText="1"/>
    </xf>
    <xf numFmtId="0" fontId="9" fillId="7" borderId="13" xfId="0" applyFont="1" applyFill="1" applyBorder="1" applyAlignment="1">
      <alignment horizontal="left" vertical="top" wrapText="1"/>
    </xf>
    <xf numFmtId="0" fontId="24" fillId="6" borderId="13" xfId="0" applyFont="1" applyFill="1" applyBorder="1" applyAlignment="1">
      <alignment horizontal="center"/>
    </xf>
    <xf numFmtId="0" fontId="11" fillId="6" borderId="13" xfId="0" applyFont="1" applyFill="1" applyBorder="1" applyAlignment="1">
      <alignment horizontal="left"/>
    </xf>
    <xf numFmtId="0" fontId="11" fillId="6" borderId="13" xfId="0" applyFont="1" applyFill="1" applyBorder="1" applyAlignment="1">
      <alignment horizontal="center" vertical="center"/>
    </xf>
    <xf numFmtId="167" fontId="25" fillId="4" borderId="0" xfId="0" applyNumberFormat="1" applyFont="1" applyFill="1" applyBorder="1" applyAlignment="1">
      <alignment horizontal="center" wrapText="1"/>
    </xf>
    <xf numFmtId="167" fontId="10" fillId="7" borderId="0" xfId="0" applyNumberFormat="1" applyFont="1" applyFill="1" applyBorder="1" applyAlignment="1">
      <alignment horizontal="center" wrapText="1"/>
    </xf>
    <xf numFmtId="167" fontId="10" fillId="6" borderId="0" xfId="0" applyNumberFormat="1" applyFont="1" applyFill="1" applyBorder="1" applyAlignment="1">
      <alignment horizontal="center" wrapText="1"/>
    </xf>
    <xf numFmtId="167" fontId="9" fillId="7" borderId="13" xfId="0" applyNumberFormat="1" applyFont="1" applyFill="1" applyBorder="1" applyAlignment="1">
      <alignment horizontal="center" wrapText="1"/>
    </xf>
    <xf numFmtId="0" fontId="9" fillId="2" borderId="0" xfId="0" applyFont="1" applyFill="1" applyBorder="1" applyAlignment="1">
      <alignment horizontal="center" vertical="top" wrapText="1"/>
    </xf>
    <xf numFmtId="0" fontId="6" fillId="2" borderId="0" xfId="2" applyFill="1" applyAlignment="1" applyProtection="1"/>
    <xf numFmtId="0" fontId="10" fillId="4" borderId="0" xfId="0" applyFont="1" applyFill="1" applyBorder="1" applyAlignment="1">
      <alignment horizontal="left"/>
    </xf>
    <xf numFmtId="0" fontId="24" fillId="4" borderId="0" xfId="0" applyFont="1" applyFill="1" applyBorder="1" applyAlignment="1">
      <alignment horizontal="center"/>
    </xf>
    <xf numFmtId="0" fontId="27" fillId="4" borderId="0" xfId="0" applyFont="1" applyFill="1" applyBorder="1" applyAlignment="1">
      <alignment horizontal="center" wrapText="1"/>
    </xf>
    <xf numFmtId="168" fontId="10" fillId="7" borderId="0" xfId="6" applyNumberFormat="1" applyFont="1" applyFill="1" applyBorder="1" applyAlignment="1">
      <alignment horizontal="right" vertical="top" wrapText="1"/>
    </xf>
    <xf numFmtId="165" fontId="10" fillId="6" borderId="0" xfId="1" applyNumberFormat="1" applyFont="1" applyFill="1" applyBorder="1" applyAlignment="1">
      <alignment horizontal="right" vertical="top" wrapText="1"/>
    </xf>
    <xf numFmtId="165" fontId="10" fillId="7" borderId="0" xfId="1" applyNumberFormat="1" applyFont="1" applyFill="1" applyBorder="1" applyAlignment="1">
      <alignment horizontal="right" vertical="top" wrapText="1"/>
    </xf>
    <xf numFmtId="0" fontId="0" fillId="7" borderId="0" xfId="0" applyFill="1" applyAlignment="1">
      <alignment horizontal="right"/>
    </xf>
    <xf numFmtId="49" fontId="13" fillId="6" borderId="0" xfId="0" applyNumberFormat="1" applyFont="1" applyFill="1" applyBorder="1" applyAlignment="1">
      <alignment horizontal="left"/>
    </xf>
    <xf numFmtId="0" fontId="24" fillId="6" borderId="0" xfId="0" applyFont="1" applyFill="1" applyBorder="1" applyAlignment="1">
      <alignment horizontal="center"/>
    </xf>
    <xf numFmtId="0" fontId="10" fillId="7" borderId="0" xfId="0" applyFont="1" applyFill="1" applyBorder="1" applyAlignment="1">
      <alignment horizontal="right" vertical="top" wrapText="1"/>
    </xf>
    <xf numFmtId="0" fontId="10" fillId="6" borderId="0" xfId="0" applyFont="1" applyFill="1" applyBorder="1" applyAlignment="1">
      <alignment horizontal="right" vertical="top" wrapText="1"/>
    </xf>
    <xf numFmtId="0" fontId="10" fillId="7" borderId="4" xfId="0" applyFont="1" applyFill="1" applyBorder="1" applyAlignment="1">
      <alignment horizontal="center" vertical="top" wrapText="1"/>
    </xf>
    <xf numFmtId="0" fontId="10" fillId="7" borderId="4" xfId="0" applyFont="1" applyFill="1" applyBorder="1" applyAlignment="1">
      <alignment horizontal="left" vertical="top" wrapText="1"/>
    </xf>
    <xf numFmtId="165" fontId="10" fillId="7" borderId="4" xfId="1" applyNumberFormat="1" applyFont="1" applyFill="1" applyBorder="1" applyAlignment="1">
      <alignment horizontal="right" vertical="top" wrapText="1"/>
    </xf>
    <xf numFmtId="41" fontId="10" fillId="6" borderId="0" xfId="0" applyNumberFormat="1" applyFont="1" applyFill="1" applyBorder="1" applyAlignment="1">
      <alignment horizontal="right" vertical="top" wrapText="1"/>
    </xf>
    <xf numFmtId="41" fontId="10" fillId="7" borderId="0" xfId="0" applyNumberFormat="1" applyFont="1" applyFill="1" applyBorder="1" applyAlignment="1">
      <alignment horizontal="right" vertical="top" wrapText="1"/>
    </xf>
    <xf numFmtId="0" fontId="0" fillId="7" borderId="0" xfId="0" applyFill="1" applyAlignment="1">
      <alignment horizontal="right" vertical="center"/>
    </xf>
    <xf numFmtId="41" fontId="10" fillId="2" borderId="0" xfId="0" applyNumberFormat="1" applyFont="1" applyFill="1" applyBorder="1" applyAlignment="1">
      <alignment horizontal="right" vertical="top" wrapText="1"/>
    </xf>
    <xf numFmtId="41" fontId="10" fillId="7" borderId="4" xfId="0" applyNumberFormat="1" applyFont="1" applyFill="1" applyBorder="1" applyAlignment="1">
      <alignment horizontal="right" vertical="top" wrapText="1"/>
    </xf>
    <xf numFmtId="0" fontId="13" fillId="6" borderId="0" xfId="0" applyFont="1" applyFill="1" applyAlignment="1">
      <alignment horizontal="left"/>
    </xf>
    <xf numFmtId="0" fontId="10" fillId="2" borderId="0" xfId="0" applyFont="1" applyFill="1" applyBorder="1" applyAlignment="1">
      <alignment horizontal="right" vertical="top" wrapText="1"/>
    </xf>
    <xf numFmtId="0" fontId="10" fillId="7" borderId="15" xfId="0" applyFont="1" applyFill="1" applyBorder="1" applyAlignment="1">
      <alignment horizontal="center" vertical="top" wrapText="1"/>
    </xf>
    <xf numFmtId="0" fontId="11" fillId="6" borderId="0" xfId="0" applyFont="1" applyFill="1" applyAlignment="1">
      <alignment horizontal="left"/>
    </xf>
    <xf numFmtId="0" fontId="11" fillId="7" borderId="15" xfId="0" applyFont="1" applyFill="1" applyBorder="1" applyAlignment="1">
      <alignment horizontal="left" vertical="top" wrapText="1"/>
    </xf>
    <xf numFmtId="0" fontId="9" fillId="2" borderId="0" xfId="0" applyFont="1" applyFill="1" applyBorder="1" applyAlignment="1">
      <alignment horizontal="center" vertical="top" wrapText="1"/>
    </xf>
    <xf numFmtId="0" fontId="6" fillId="2" borderId="0" xfId="2" applyFill="1" applyAlignment="1" applyProtection="1"/>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25" fillId="4" borderId="0" xfId="0" applyFont="1" applyFill="1" applyBorder="1" applyAlignment="1">
      <alignment horizontal="center" wrapText="1"/>
    </xf>
    <xf numFmtId="0" fontId="11" fillId="6" borderId="0" xfId="0" applyFont="1" applyFill="1" applyAlignment="1">
      <alignment horizontal="right"/>
    </xf>
    <xf numFmtId="5" fontId="9" fillId="7" borderId="15" xfId="6" applyNumberFormat="1" applyFont="1" applyFill="1" applyBorder="1" applyAlignment="1">
      <alignment horizontal="right" vertical="top" wrapText="1"/>
    </xf>
    <xf numFmtId="0" fontId="13" fillId="2" borderId="0" xfId="0" applyFont="1" applyFill="1"/>
    <xf numFmtId="0" fontId="13" fillId="2" borderId="0" xfId="0" applyNumberFormat="1" applyFont="1" applyFill="1"/>
    <xf numFmtId="169" fontId="13" fillId="2" borderId="0" xfId="0" applyNumberFormat="1" applyFont="1" applyFill="1"/>
    <xf numFmtId="168" fontId="13" fillId="2" borderId="0" xfId="6" applyNumberFormat="1" applyFont="1" applyFill="1" applyAlignment="1">
      <alignment vertical="top" wrapText="1"/>
    </xf>
    <xf numFmtId="168" fontId="15" fillId="2" borderId="0" xfId="6" applyNumberFormat="1" applyFont="1" applyFill="1"/>
    <xf numFmtId="0" fontId="9" fillId="2" borderId="0" xfId="0" applyFont="1" applyFill="1" applyBorder="1" applyAlignment="1">
      <alignment horizontal="left" vertical="top" wrapText="1"/>
    </xf>
    <xf numFmtId="0" fontId="9" fillId="2" borderId="0" xfId="0" applyFont="1" applyFill="1" applyBorder="1" applyAlignment="1">
      <alignment vertical="top" wrapText="1"/>
    </xf>
    <xf numFmtId="0" fontId="12" fillId="2" borderId="0" xfId="0" applyNumberFormat="1" applyFont="1" applyFill="1" applyAlignment="1">
      <alignment wrapText="1"/>
    </xf>
    <xf numFmtId="168" fontId="10" fillId="0" borderId="0" xfId="6" applyNumberFormat="1" applyFont="1" applyAlignment="1">
      <alignment vertical="top" wrapText="1"/>
    </xf>
    <xf numFmtId="168" fontId="10" fillId="0" borderId="0" xfId="6" applyNumberFormat="1" applyFont="1"/>
    <xf numFmtId="168" fontId="0" fillId="2" borderId="0" xfId="6" applyNumberFormat="1" applyFont="1" applyFill="1"/>
    <xf numFmtId="0" fontId="32" fillId="0" borderId="12" xfId="0" applyFont="1" applyBorder="1" applyAlignment="1">
      <alignment horizontal="center" vertical="top" wrapText="1"/>
    </xf>
    <xf numFmtId="0" fontId="32" fillId="0" borderId="0" xfId="0" applyFont="1" applyAlignment="1">
      <alignment horizontal="center" vertical="top" wrapText="1"/>
    </xf>
    <xf numFmtId="0" fontId="33" fillId="0" borderId="0" xfId="0" applyFont="1" applyAlignment="1">
      <alignment vertical="top" wrapText="1"/>
    </xf>
    <xf numFmtId="0" fontId="15" fillId="2" borderId="0" xfId="0" applyFont="1" applyFill="1" applyAlignment="1">
      <alignment horizontal="left"/>
    </xf>
    <xf numFmtId="0" fontId="4" fillId="0" borderId="0" xfId="0" applyFont="1" applyAlignment="1">
      <alignment horizontal="center" vertical="top" wrapText="1"/>
    </xf>
    <xf numFmtId="0" fontId="9" fillId="2" borderId="0" xfId="0" applyFont="1" applyFill="1" applyBorder="1" applyAlignment="1">
      <alignment horizontal="center" vertical="top" wrapText="1"/>
    </xf>
    <xf numFmtId="0" fontId="6" fillId="2" borderId="0" xfId="2" applyFill="1" applyAlignment="1" applyProtection="1"/>
    <xf numFmtId="0" fontId="2" fillId="3" borderId="0" xfId="0" applyFont="1" applyFill="1" applyBorder="1" applyAlignment="1">
      <alignment horizontal="center" wrapText="1"/>
    </xf>
    <xf numFmtId="0" fontId="3" fillId="2" borderId="0" xfId="0" applyFont="1" applyFill="1" applyBorder="1"/>
    <xf numFmtId="166" fontId="15" fillId="2" borderId="0" xfId="5" applyNumberFormat="1" applyFont="1" applyFill="1" applyBorder="1" applyAlignment="1">
      <alignment horizontal="left" wrapText="1"/>
    </xf>
    <xf numFmtId="0" fontId="15" fillId="2" borderId="0" xfId="0" applyFont="1" applyFill="1" applyBorder="1" applyAlignment="1">
      <alignment horizontal="left" wrapText="1"/>
    </xf>
    <xf numFmtId="0" fontId="13" fillId="2" borderId="0" xfId="3" applyFont="1" applyFill="1" applyAlignment="1"/>
    <xf numFmtId="164" fontId="0" fillId="2" borderId="5" xfId="0" applyNumberFormat="1" applyFill="1" applyBorder="1"/>
    <xf numFmtId="3" fontId="0" fillId="2" borderId="16" xfId="0" applyNumberFormat="1" applyFill="1" applyBorder="1"/>
    <xf numFmtId="41" fontId="0" fillId="2" borderId="16" xfId="0" applyNumberFormat="1" applyFill="1" applyBorder="1"/>
    <xf numFmtId="0" fontId="0" fillId="2" borderId="16" xfId="0" applyFill="1" applyBorder="1"/>
    <xf numFmtId="0" fontId="2" fillId="3" borderId="16" xfId="0" applyFont="1" applyFill="1" applyBorder="1"/>
    <xf numFmtId="0" fontId="4" fillId="2" borderId="0" xfId="0" applyFont="1" applyFill="1" applyAlignment="1">
      <alignment horizontal="center"/>
    </xf>
    <xf numFmtId="0" fontId="4" fillId="2" borderId="0" xfId="0" applyFont="1" applyFill="1" applyAlignment="1">
      <alignment horizontal="left"/>
    </xf>
    <xf numFmtId="16" fontId="0" fillId="2" borderId="0" xfId="0" applyNumberFormat="1" applyFill="1"/>
    <xf numFmtId="0" fontId="4" fillId="2" borderId="0" xfId="0" applyFont="1" applyFill="1" applyBorder="1" applyAlignment="1">
      <alignment horizontal="center"/>
    </xf>
    <xf numFmtId="165" fontId="0" fillId="2" borderId="16" xfId="1" applyNumberFormat="1" applyFont="1" applyFill="1" applyBorder="1"/>
    <xf numFmtId="37" fontId="0" fillId="2" borderId="16" xfId="1" applyNumberFormat="1" applyFont="1" applyFill="1" applyBorder="1"/>
    <xf numFmtId="1" fontId="0" fillId="2" borderId="16" xfId="1" applyNumberFormat="1" applyFont="1" applyFill="1" applyBorder="1"/>
    <xf numFmtId="164" fontId="0" fillId="2" borderId="0" xfId="0" applyNumberFormat="1" applyFill="1" applyBorder="1"/>
    <xf numFmtId="0" fontId="0" fillId="2" borderId="16" xfId="0" applyFill="1" applyBorder="1" applyAlignment="1">
      <alignment horizontal="right"/>
    </xf>
    <xf numFmtId="0" fontId="0" fillId="2" borderId="5" xfId="0" applyFill="1" applyBorder="1" applyAlignment="1">
      <alignment horizontal="right"/>
    </xf>
    <xf numFmtId="1" fontId="0" fillId="2" borderId="16" xfId="0" applyNumberFormat="1" applyFill="1" applyBorder="1" applyAlignment="1">
      <alignment horizontal="right"/>
    </xf>
    <xf numFmtId="0" fontId="7" fillId="2" borderId="0" xfId="0" applyFont="1" applyFill="1" applyBorder="1"/>
    <xf numFmtId="0" fontId="0" fillId="2" borderId="0" xfId="0" applyFont="1" applyFill="1" applyBorder="1"/>
    <xf numFmtId="165" fontId="1" fillId="2" borderId="0" xfId="1" applyNumberFormat="1" applyFont="1" applyFill="1" applyBorder="1"/>
    <xf numFmtId="0" fontId="12" fillId="2" borderId="0" xfId="7" applyFont="1" applyFill="1" applyBorder="1"/>
    <xf numFmtId="165" fontId="12" fillId="2" borderId="0" xfId="7" applyNumberFormat="1" applyFont="1" applyFill="1" applyBorder="1"/>
    <xf numFmtId="165" fontId="0" fillId="2" borderId="0" xfId="0" applyNumberFormat="1" applyFont="1" applyFill="1" applyBorder="1"/>
    <xf numFmtId="164" fontId="0" fillId="2" borderId="0" xfId="0" applyNumberFormat="1" applyFont="1" applyFill="1" applyBorder="1"/>
    <xf numFmtId="0" fontId="38" fillId="2" borderId="0" xfId="0" applyFont="1" applyFill="1"/>
    <xf numFmtId="0" fontId="0" fillId="2" borderId="0" xfId="0" applyFill="1" applyBorder="1" applyAlignment="1">
      <alignment horizontal="center"/>
    </xf>
    <xf numFmtId="0" fontId="39" fillId="2" borderId="0" xfId="0" applyFont="1" applyFill="1"/>
    <xf numFmtId="0" fontId="39" fillId="2" borderId="0" xfId="0" applyFont="1" applyFill="1" applyBorder="1"/>
    <xf numFmtId="0" fontId="39" fillId="2" borderId="0" xfId="0" applyFont="1" applyFill="1" applyBorder="1" applyAlignment="1">
      <alignment horizontal="right"/>
    </xf>
    <xf numFmtId="170" fontId="0" fillId="2" borderId="5" xfId="0" applyNumberFormat="1" applyFill="1" applyBorder="1"/>
    <xf numFmtId="3" fontId="0" fillId="2" borderId="0" xfId="0" applyNumberFormat="1" applyFill="1" applyBorder="1"/>
    <xf numFmtId="0" fontId="40" fillId="2" borderId="0" xfId="0" applyFont="1" applyFill="1" applyBorder="1"/>
    <xf numFmtId="37" fontId="0" fillId="2" borderId="16" xfId="1" applyNumberFormat="1" applyFont="1" applyFill="1" applyBorder="1" applyAlignment="1">
      <alignment horizontal="right"/>
    </xf>
    <xf numFmtId="0" fontId="4" fillId="2" borderId="0" xfId="0" applyFont="1" applyFill="1" applyBorder="1" applyAlignment="1">
      <alignment vertical="top" wrapText="1"/>
    </xf>
    <xf numFmtId="0" fontId="12" fillId="2" borderId="0" xfId="0" applyFont="1" applyFill="1" applyBorder="1"/>
    <xf numFmtId="165" fontId="12" fillId="2" borderId="0" xfId="7" applyNumberFormat="1" applyFont="1" applyFill="1" applyBorder="1" applyAlignment="1">
      <alignment horizontal="right"/>
    </xf>
    <xf numFmtId="3" fontId="0" fillId="0" borderId="16" xfId="0" applyNumberFormat="1" applyBorder="1"/>
    <xf numFmtId="170" fontId="0" fillId="0" borderId="5" xfId="0" applyNumberFormat="1" applyBorder="1"/>
    <xf numFmtId="3" fontId="0" fillId="0" borderId="0" xfId="0" applyNumberFormat="1" applyBorder="1"/>
    <xf numFmtId="0" fontId="4" fillId="2" borderId="0" xfId="0" applyFont="1" applyFill="1" applyAlignment="1">
      <alignment horizontal="center" vertical="top" wrapText="1"/>
    </xf>
    <xf numFmtId="0" fontId="0" fillId="2" borderId="0" xfId="0" applyFill="1" applyAlignment="1">
      <alignment vertical="top" wrapText="1"/>
    </xf>
    <xf numFmtId="0" fontId="9" fillId="2" borderId="0" xfId="0" applyFont="1" applyFill="1" applyAlignment="1">
      <alignment horizontal="center" vertical="top" wrapText="1"/>
    </xf>
    <xf numFmtId="41" fontId="0" fillId="2" borderId="3" xfId="0" applyNumberFormat="1" applyFill="1" applyBorder="1"/>
    <xf numFmtId="0" fontId="9" fillId="2" borderId="11" xfId="0" applyFont="1" applyFill="1" applyBorder="1" applyAlignment="1">
      <alignment horizontal="center" vertical="top" wrapText="1"/>
    </xf>
    <xf numFmtId="49" fontId="0" fillId="2" borderId="0" xfId="0" applyNumberFormat="1" applyFill="1"/>
    <xf numFmtId="0" fontId="9" fillId="6" borderId="0" xfId="0" applyFont="1" applyFill="1" applyBorder="1" applyAlignment="1">
      <alignment horizontal="left"/>
    </xf>
    <xf numFmtId="167" fontId="10" fillId="7" borderId="0" xfId="1" applyNumberFormat="1" applyFont="1" applyFill="1" applyBorder="1" applyAlignment="1">
      <alignment horizontal="center" vertical="top" wrapText="1"/>
    </xf>
    <xf numFmtId="167" fontId="10" fillId="6" borderId="0" xfId="1" applyNumberFormat="1" applyFont="1" applyFill="1" applyBorder="1" applyAlignment="1">
      <alignment horizontal="center" vertical="top" wrapText="1"/>
    </xf>
    <xf numFmtId="0" fontId="9" fillId="7" borderId="0" xfId="0" applyFont="1" applyFill="1" applyBorder="1" applyAlignment="1">
      <alignment horizontal="left" vertical="top" wrapText="1"/>
    </xf>
    <xf numFmtId="167" fontId="9" fillId="7" borderId="0" xfId="0" applyNumberFormat="1" applyFont="1" applyFill="1" applyBorder="1" applyAlignment="1">
      <alignment horizontal="center" vertical="top" wrapText="1"/>
    </xf>
    <xf numFmtId="0" fontId="10" fillId="2" borderId="4" xfId="0" applyFont="1" applyFill="1" applyBorder="1" applyAlignment="1">
      <alignment horizontal="center" vertical="top" wrapText="1"/>
    </xf>
    <xf numFmtId="0" fontId="9" fillId="2" borderId="4" xfId="0" applyFont="1" applyFill="1" applyBorder="1" applyAlignment="1">
      <alignment horizontal="left" vertical="top" wrapText="1"/>
    </xf>
    <xf numFmtId="171" fontId="9" fillId="2" borderId="4" xfId="0" applyNumberFormat="1" applyFont="1" applyFill="1" applyBorder="1" applyAlignment="1">
      <alignment horizontal="center" vertical="top" wrapText="1"/>
    </xf>
    <xf numFmtId="0" fontId="10" fillId="6" borderId="3" xfId="0" applyFont="1" applyFill="1" applyBorder="1" applyAlignment="1">
      <alignment horizontal="center" vertical="top" wrapText="1"/>
    </xf>
    <xf numFmtId="0" fontId="10" fillId="6" borderId="3" xfId="0" applyFont="1" applyFill="1" applyBorder="1" applyAlignment="1">
      <alignment horizontal="left" vertical="top" wrapText="1"/>
    </xf>
    <xf numFmtId="167" fontId="10" fillId="6" borderId="3" xfId="1" applyNumberFormat="1" applyFont="1" applyFill="1" applyBorder="1" applyAlignment="1">
      <alignment horizontal="center" vertical="top" wrapText="1"/>
    </xf>
    <xf numFmtId="0" fontId="6" fillId="4" borderId="0" xfId="2" applyFill="1" applyBorder="1" applyAlignment="1" applyProtection="1">
      <alignment horizontal="left"/>
    </xf>
    <xf numFmtId="0" fontId="42" fillId="4" borderId="0" xfId="0" applyFont="1" applyFill="1" applyBorder="1" applyAlignment="1">
      <alignment horizontal="center" wrapText="1"/>
    </xf>
    <xf numFmtId="0" fontId="43" fillId="2" borderId="13" xfId="0" applyFont="1" applyFill="1" applyBorder="1" applyAlignment="1">
      <alignment horizontal="center"/>
    </xf>
    <xf numFmtId="0" fontId="11" fillId="2" borderId="13" xfId="0" applyFont="1" applyFill="1" applyBorder="1" applyAlignment="1">
      <alignment horizontal="left"/>
    </xf>
    <xf numFmtId="167" fontId="11" fillId="2" borderId="13" xfId="1" applyNumberFormat="1" applyFont="1" applyFill="1" applyBorder="1" applyAlignment="1">
      <alignment horizontal="center"/>
    </xf>
    <xf numFmtId="0" fontId="6" fillId="2" borderId="0" xfId="2" applyFill="1" applyBorder="1" applyAlignment="1" applyProtection="1"/>
    <xf numFmtId="165" fontId="9" fillId="2" borderId="0" xfId="1" applyNumberFormat="1" applyFont="1" applyFill="1" applyBorder="1" applyAlignment="1">
      <alignment horizontal="center" vertical="top" wrapText="1"/>
    </xf>
    <xf numFmtId="165" fontId="0" fillId="2" borderId="0" xfId="0" applyNumberFormat="1" applyFill="1" applyBorder="1"/>
    <xf numFmtId="0" fontId="13" fillId="2" borderId="0" xfId="3" applyFont="1" applyFill="1" applyBorder="1" applyAlignment="1">
      <alignment vertical="center"/>
    </xf>
    <xf numFmtId="0" fontId="15" fillId="2" borderId="0" xfId="0" applyFont="1" applyFill="1" applyBorder="1"/>
    <xf numFmtId="0" fontId="44" fillId="9" borderId="0" xfId="0" applyFont="1" applyFill="1" applyBorder="1" applyAlignment="1"/>
    <xf numFmtId="0" fontId="0" fillId="9" borderId="0" xfId="0" applyFill="1" applyBorder="1"/>
    <xf numFmtId="166" fontId="0" fillId="2" borderId="0" xfId="0" applyNumberFormat="1" applyFill="1" applyBorder="1"/>
    <xf numFmtId="0" fontId="0" fillId="2" borderId="0" xfId="0" applyFill="1" applyBorder="1" applyAlignment="1">
      <alignment horizontal="left"/>
    </xf>
    <xf numFmtId="0" fontId="38" fillId="2" borderId="0" xfId="0" applyFont="1" applyFill="1" applyBorder="1"/>
    <xf numFmtId="0" fontId="10" fillId="2" borderId="0" xfId="0" applyFont="1" applyFill="1" applyAlignment="1">
      <alignment vertical="top" wrapText="1"/>
    </xf>
    <xf numFmtId="166" fontId="0" fillId="2" borderId="0" xfId="5" applyNumberFormat="1" applyFont="1" applyFill="1" applyBorder="1" applyAlignment="1">
      <alignment horizontal="center" wrapText="1"/>
    </xf>
    <xf numFmtId="0" fontId="10" fillId="2" borderId="0" xfId="0" applyFont="1" applyFill="1" applyAlignment="1">
      <alignment vertical="center"/>
    </xf>
    <xf numFmtId="0" fontId="10" fillId="2" borderId="0" xfId="0" applyFont="1" applyFill="1" applyAlignment="1">
      <alignment horizontal="center" vertical="center"/>
    </xf>
    <xf numFmtId="9" fontId="0" fillId="2" borderId="0" xfId="5" applyFont="1" applyFill="1" applyBorder="1"/>
    <xf numFmtId="0" fontId="5" fillId="2" borderId="0" xfId="0" applyFont="1" applyFill="1" applyAlignment="1">
      <alignment vertical="top" wrapText="1"/>
    </xf>
    <xf numFmtId="0" fontId="5" fillId="2"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2" fillId="2" borderId="0" xfId="0" applyFont="1" applyFill="1" applyAlignment="1">
      <alignment horizontal="center" vertical="top" wrapText="1"/>
    </xf>
    <xf numFmtId="9" fontId="5" fillId="2" borderId="0" xfId="5" applyFont="1" applyFill="1" applyBorder="1"/>
    <xf numFmtId="0" fontId="9" fillId="2" borderId="0" xfId="0" applyFont="1" applyFill="1" applyBorder="1" applyAlignment="1">
      <alignment horizontal="center" vertical="top" wrapText="1"/>
    </xf>
    <xf numFmtId="0" fontId="6" fillId="2" borderId="0" xfId="2" applyFill="1" applyAlignment="1" applyProtection="1"/>
    <xf numFmtId="0" fontId="9" fillId="0" borderId="10" xfId="0" applyFont="1" applyBorder="1" applyAlignment="1">
      <alignment horizontal="center" vertical="top" wrapText="1"/>
    </xf>
    <xf numFmtId="0" fontId="9" fillId="0" borderId="11" xfId="0" applyFont="1" applyBorder="1" applyAlignment="1">
      <alignment horizontal="center" vertical="top" wrapText="1"/>
    </xf>
    <xf numFmtId="0" fontId="25" fillId="4" borderId="0" xfId="0" applyFont="1" applyFill="1" applyBorder="1" applyAlignment="1">
      <alignment horizontal="center" wrapText="1"/>
    </xf>
    <xf numFmtId="0" fontId="9" fillId="0" borderId="0" xfId="0" applyFont="1" applyAlignment="1">
      <alignment horizontal="center" vertical="top" wrapText="1"/>
    </xf>
    <xf numFmtId="9" fontId="0" fillId="2" borderId="0" xfId="5" applyFont="1" applyFill="1"/>
    <xf numFmtId="0" fontId="9" fillId="2" borderId="10" xfId="0" applyFont="1" applyFill="1" applyBorder="1" applyAlignment="1">
      <alignment horizontal="center" vertical="top" wrapText="1"/>
    </xf>
    <xf numFmtId="0" fontId="0" fillId="2" borderId="12" xfId="0" applyFont="1" applyFill="1" applyBorder="1" applyAlignment="1">
      <alignment horizontal="left" vertical="top" wrapText="1"/>
    </xf>
    <xf numFmtId="0" fontId="2" fillId="3" borderId="0" xfId="0" applyFont="1" applyFill="1" applyBorder="1" applyAlignment="1">
      <alignment horizontal="left" wrapText="1"/>
    </xf>
    <xf numFmtId="0" fontId="0" fillId="2" borderId="0" xfId="0" applyFill="1" applyAlignment="1">
      <alignment horizontal="center" vertical="top" wrapText="1"/>
    </xf>
    <xf numFmtId="164" fontId="0" fillId="2" borderId="0" xfId="0" applyNumberFormat="1" applyFill="1" applyAlignment="1">
      <alignment horizontal="center" vertical="top" wrapText="1"/>
    </xf>
    <xf numFmtId="164" fontId="0" fillId="2" borderId="0" xfId="0" applyNumberFormat="1" applyFill="1" applyAlignment="1">
      <alignment horizontal="center" vertical="center" wrapText="1"/>
    </xf>
    <xf numFmtId="0" fontId="0" fillId="2" borderId="0" xfId="0" applyFill="1" applyAlignment="1">
      <alignment horizontal="center" vertical="center" wrapText="1"/>
    </xf>
    <xf numFmtId="0" fontId="0" fillId="2" borderId="20" xfId="0" applyFont="1" applyFill="1" applyBorder="1" applyAlignment="1">
      <alignment horizontal="left" vertical="top" wrapText="1"/>
    </xf>
    <xf numFmtId="0" fontId="0" fillId="2" borderId="4" xfId="0" applyFont="1" applyFill="1" applyBorder="1" applyAlignment="1">
      <alignment horizontal="center" vertical="top" wrapText="1"/>
    </xf>
    <xf numFmtId="0" fontId="45" fillId="2" borderId="0" xfId="0" applyFont="1" applyFill="1"/>
    <xf numFmtId="0" fontId="2" fillId="4" borderId="16" xfId="0" applyFont="1" applyFill="1" applyBorder="1"/>
    <xf numFmtId="0" fontId="2" fillId="4" borderId="5" xfId="0" applyFont="1" applyFill="1" applyBorder="1"/>
    <xf numFmtId="0" fontId="7" fillId="2" borderId="0" xfId="0" applyFont="1" applyFill="1" applyBorder="1" applyAlignment="1">
      <alignment horizontal="center" vertical="top"/>
    </xf>
    <xf numFmtId="165" fontId="0" fillId="2" borderId="16" xfId="1" applyNumberFormat="1" applyFont="1" applyFill="1" applyBorder="1" applyAlignment="1">
      <alignment horizontal="right"/>
    </xf>
    <xf numFmtId="0" fontId="14" fillId="2" borderId="0" xfId="3" applyFont="1" applyFill="1" applyAlignment="1">
      <alignment vertical="center"/>
    </xf>
    <xf numFmtId="0" fontId="11" fillId="6" borderId="0" xfId="0" applyFont="1" applyFill="1" applyBorder="1" applyAlignment="1">
      <alignment horizontal="center"/>
    </xf>
    <xf numFmtId="0" fontId="11" fillId="7" borderId="4" xfId="0" applyFont="1" applyFill="1" applyBorder="1" applyAlignment="1">
      <alignment horizontal="center" vertical="top" wrapText="1"/>
    </xf>
    <xf numFmtId="0" fontId="11" fillId="7" borderId="4" xfId="0" applyFont="1" applyFill="1" applyBorder="1" applyAlignment="1">
      <alignment horizontal="left" vertical="top" wrapText="1"/>
    </xf>
    <xf numFmtId="0" fontId="11" fillId="6" borderId="0" xfId="0" applyFont="1" applyFill="1" applyBorder="1" applyAlignment="1">
      <alignment horizontal="left"/>
    </xf>
    <xf numFmtId="164" fontId="11" fillId="7" borderId="4" xfId="0" applyNumberFormat="1" applyFont="1" applyFill="1" applyBorder="1" applyAlignment="1">
      <alignment horizontal="center" vertical="top" wrapText="1"/>
    </xf>
    <xf numFmtId="167" fontId="11" fillId="6" borderId="0" xfId="1" applyNumberFormat="1" applyFont="1" applyFill="1" applyBorder="1" applyAlignment="1">
      <alignment horizontal="center"/>
    </xf>
    <xf numFmtId="0" fontId="26" fillId="4" borderId="0" xfId="0" applyFont="1" applyFill="1" applyBorder="1" applyAlignment="1">
      <alignment horizontal="left" wrapText="1"/>
    </xf>
    <xf numFmtId="0" fontId="26" fillId="4" borderId="0" xfId="0" applyFont="1" applyFill="1" applyBorder="1" applyAlignment="1">
      <alignment wrapText="1"/>
    </xf>
    <xf numFmtId="0" fontId="46" fillId="6" borderId="0" xfId="0" applyFont="1" applyFill="1" applyAlignment="1">
      <alignment horizontal="center"/>
    </xf>
    <xf numFmtId="0" fontId="24" fillId="2" borderId="13" xfId="0" applyFont="1" applyFill="1" applyBorder="1" applyAlignment="1">
      <alignment horizontal="center"/>
    </xf>
    <xf numFmtId="0" fontId="11" fillId="2" borderId="13" xfId="0" applyFont="1" applyFill="1" applyBorder="1" applyAlignment="1">
      <alignment horizontal="center"/>
    </xf>
    <xf numFmtId="165" fontId="0" fillId="2" borderId="0" xfId="1" applyNumberFormat="1" applyFont="1" applyFill="1" applyAlignment="1">
      <alignment horizontal="right"/>
    </xf>
    <xf numFmtId="165" fontId="0" fillId="7" borderId="0" xfId="1" applyNumberFormat="1" applyFont="1" applyFill="1" applyAlignment="1">
      <alignment horizontal="right"/>
    </xf>
    <xf numFmtId="165" fontId="0" fillId="0" borderId="0" xfId="1" applyNumberFormat="1" applyFont="1" applyAlignment="1">
      <alignment horizontal="right"/>
    </xf>
    <xf numFmtId="0" fontId="25" fillId="4" borderId="0" xfId="0" applyFont="1" applyFill="1" applyBorder="1" applyAlignment="1">
      <alignment horizontal="center" wrapText="1"/>
    </xf>
    <xf numFmtId="0" fontId="2" fillId="3" borderId="0" xfId="0" applyFont="1" applyFill="1" applyBorder="1" applyAlignment="1">
      <alignment horizontal="center"/>
    </xf>
    <xf numFmtId="0" fontId="2" fillId="3" borderId="5" xfId="0" applyFont="1" applyFill="1" applyBorder="1" applyAlignment="1">
      <alignment horizontal="center"/>
    </xf>
    <xf numFmtId="0" fontId="25" fillId="4" borderId="0" xfId="0" applyFont="1" applyFill="1" applyBorder="1" applyAlignment="1">
      <alignment horizontal="center" wrapText="1"/>
    </xf>
    <xf numFmtId="0" fontId="2" fillId="3" borderId="16" xfId="0" applyFont="1" applyFill="1" applyBorder="1" applyAlignment="1">
      <alignment horizontal="center"/>
    </xf>
    <xf numFmtId="0" fontId="2" fillId="4" borderId="16" xfId="0" applyFont="1" applyFill="1" applyBorder="1" applyAlignment="1">
      <alignment horizontal="center"/>
    </xf>
    <xf numFmtId="0" fontId="2" fillId="4" borderId="0" xfId="0" applyFont="1" applyFill="1" applyBorder="1" applyAlignment="1">
      <alignment horizontal="center"/>
    </xf>
    <xf numFmtId="0" fontId="2" fillId="4" borderId="5" xfId="0" applyFont="1" applyFill="1" applyBorder="1" applyAlignment="1">
      <alignment horizontal="center"/>
    </xf>
    <xf numFmtId="0" fontId="25" fillId="4" borderId="0" xfId="0" applyFont="1" applyFill="1" applyBorder="1" applyAlignment="1">
      <alignment horizontal="center" vertical="top" wrapText="1"/>
    </xf>
    <xf numFmtId="1" fontId="9" fillId="7" borderId="13" xfId="0" applyNumberFormat="1" applyFont="1" applyFill="1" applyBorder="1" applyAlignment="1">
      <alignment horizontal="center" wrapText="1"/>
    </xf>
    <xf numFmtId="165" fontId="4" fillId="2" borderId="21" xfId="1" applyNumberFormat="1" applyFont="1" applyFill="1" applyBorder="1"/>
    <xf numFmtId="164" fontId="4" fillId="2" borderId="22" xfId="0" applyNumberFormat="1" applyFont="1" applyFill="1" applyBorder="1"/>
    <xf numFmtId="0" fontId="4" fillId="2" borderId="23" xfId="0" applyFont="1" applyFill="1" applyBorder="1"/>
    <xf numFmtId="3" fontId="4" fillId="2" borderId="21" xfId="0" applyNumberFormat="1" applyFont="1" applyFill="1" applyBorder="1"/>
    <xf numFmtId="170" fontId="4" fillId="2" borderId="23" xfId="0" applyNumberFormat="1" applyFont="1" applyFill="1" applyBorder="1"/>
    <xf numFmtId="170" fontId="4" fillId="2" borderId="22" xfId="0" applyNumberFormat="1" applyFont="1" applyFill="1" applyBorder="1"/>
    <xf numFmtId="3" fontId="4" fillId="2" borderId="23" xfId="0" applyNumberFormat="1" applyFont="1" applyFill="1" applyBorder="1"/>
    <xf numFmtId="0" fontId="4" fillId="3" borderId="17" xfId="0" applyFont="1" applyFill="1" applyBorder="1"/>
    <xf numFmtId="0" fontId="4" fillId="3" borderId="16" xfId="0" applyFont="1" applyFill="1" applyBorder="1"/>
    <xf numFmtId="0" fontId="4" fillId="2" borderId="21" xfId="0" applyFont="1" applyFill="1" applyBorder="1"/>
    <xf numFmtId="1" fontId="4" fillId="2" borderId="21" xfId="0" applyNumberFormat="1" applyFont="1" applyFill="1" applyBorder="1"/>
    <xf numFmtId="0" fontId="0" fillId="0" borderId="16" xfId="0" applyBorder="1"/>
    <xf numFmtId="0" fontId="4" fillId="0" borderId="21" xfId="0" applyFont="1" applyBorder="1"/>
    <xf numFmtId="3" fontId="4" fillId="0" borderId="23" xfId="0" applyNumberFormat="1" applyFont="1" applyBorder="1"/>
    <xf numFmtId="170" fontId="4" fillId="0" borderId="22" xfId="0" applyNumberFormat="1" applyFont="1" applyBorder="1"/>
    <xf numFmtId="164" fontId="4" fillId="2" borderId="23" xfId="0" applyNumberFormat="1" applyFont="1" applyFill="1" applyBorder="1"/>
    <xf numFmtId="41" fontId="4" fillId="2" borderId="21" xfId="0" applyNumberFormat="1" applyFont="1" applyFill="1" applyBorder="1"/>
    <xf numFmtId="3" fontId="11" fillId="2" borderId="21" xfId="7" applyNumberFormat="1" applyFont="1" applyFill="1" applyBorder="1"/>
    <xf numFmtId="0" fontId="4" fillId="4" borderId="17" xfId="0" applyFont="1" applyFill="1" applyBorder="1"/>
    <xf numFmtId="0" fontId="4" fillId="4" borderId="16" xfId="0" applyFont="1" applyFill="1" applyBorder="1"/>
    <xf numFmtId="165" fontId="4" fillId="2" borderId="23" xfId="1" applyNumberFormat="1" applyFont="1" applyFill="1" applyBorder="1"/>
    <xf numFmtId="0" fontId="6" fillId="0" borderId="3" xfId="2" applyBorder="1" applyAlignment="1" applyProtection="1"/>
    <xf numFmtId="0" fontId="4" fillId="2" borderId="0" xfId="0" applyFont="1" applyFill="1" applyAlignment="1">
      <alignment horizontal="left" vertical="top" wrapText="1"/>
    </xf>
    <xf numFmtId="0" fontId="0" fillId="2" borderId="0" xfId="0" applyFont="1" applyFill="1" applyAlignment="1">
      <alignment vertical="top" wrapText="1"/>
    </xf>
    <xf numFmtId="0" fontId="1" fillId="2" borderId="0" xfId="0" applyFont="1" applyFill="1" applyAlignment="1">
      <alignment vertical="top" wrapText="1"/>
    </xf>
    <xf numFmtId="0" fontId="9" fillId="2" borderId="0" xfId="0" applyFont="1" applyFill="1" applyBorder="1" applyAlignment="1">
      <alignment horizontal="center" vertical="top" wrapText="1"/>
    </xf>
    <xf numFmtId="0" fontId="2" fillId="3" borderId="3" xfId="0" applyFont="1" applyFill="1" applyBorder="1" applyAlignment="1">
      <alignment horizontal="center"/>
    </xf>
    <xf numFmtId="0" fontId="6" fillId="2" borderId="0" xfId="2" applyFill="1" applyAlignment="1" applyProtection="1"/>
    <xf numFmtId="0" fontId="0" fillId="0" borderId="0" xfId="0" applyAlignment="1"/>
    <xf numFmtId="0" fontId="2" fillId="3" borderId="0"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wrapText="1"/>
    </xf>
    <xf numFmtId="0" fontId="9" fillId="0" borderId="10" xfId="0" applyFont="1" applyBorder="1" applyAlignment="1">
      <alignment horizontal="center" vertical="top" wrapText="1"/>
    </xf>
    <xf numFmtId="0" fontId="9" fillId="0" borderId="12" xfId="0" applyFont="1" applyBorder="1" applyAlignment="1">
      <alignment horizontal="center" vertical="top" wrapText="1"/>
    </xf>
    <xf numFmtId="0" fontId="9" fillId="0" borderId="11" xfId="0" applyFont="1" applyBorder="1" applyAlignment="1">
      <alignment horizontal="center" vertical="top" wrapText="1"/>
    </xf>
    <xf numFmtId="0" fontId="9" fillId="0" borderId="0" xfId="0" applyFont="1" applyBorder="1" applyAlignment="1">
      <alignment horizontal="center" vertical="top" wrapText="1"/>
    </xf>
    <xf numFmtId="0" fontId="25" fillId="4" borderId="0" xfId="0" applyFont="1" applyFill="1" applyBorder="1" applyAlignment="1">
      <alignment horizontal="center" wrapText="1"/>
    </xf>
    <xf numFmtId="0" fontId="25" fillId="4" borderId="3" xfId="0" applyFont="1" applyFill="1" applyBorder="1" applyAlignment="1">
      <alignment horizontal="center" vertical="center" wrapText="1"/>
    </xf>
    <xf numFmtId="0" fontId="6" fillId="6" borderId="0" xfId="2" applyFill="1" applyAlignment="1" applyProtection="1">
      <alignment horizontal="left"/>
    </xf>
    <xf numFmtId="0" fontId="9" fillId="6" borderId="0" xfId="0" applyFont="1" applyFill="1" applyAlignment="1">
      <alignment horizontal="left" wrapText="1"/>
    </xf>
    <xf numFmtId="167" fontId="25" fillId="4" borderId="3" xfId="0" applyNumberFormat="1" applyFont="1" applyFill="1" applyBorder="1" applyAlignment="1">
      <alignment horizontal="center" wrapText="1"/>
    </xf>
    <xf numFmtId="0" fontId="6" fillId="6" borderId="14" xfId="2" applyFill="1" applyBorder="1" applyAlignment="1" applyProtection="1">
      <alignment horizontal="left"/>
    </xf>
    <xf numFmtId="49" fontId="25" fillId="4" borderId="3" xfId="1" applyNumberFormat="1" applyFont="1" applyFill="1" applyBorder="1" applyAlignment="1">
      <alignment horizontal="center" wrapText="1"/>
    </xf>
    <xf numFmtId="0" fontId="9" fillId="6" borderId="0" xfId="0" applyFont="1" applyFill="1" applyAlignment="1">
      <alignment horizontal="left"/>
    </xf>
    <xf numFmtId="0" fontId="32" fillId="0" borderId="10" xfId="0" applyFont="1" applyBorder="1" applyAlignment="1">
      <alignment horizontal="center" vertical="top" wrapText="1"/>
    </xf>
    <xf numFmtId="0" fontId="32" fillId="0" borderId="11" xfId="0" applyFont="1" applyBorder="1" applyAlignment="1">
      <alignment horizontal="center" vertical="top" wrapText="1"/>
    </xf>
    <xf numFmtId="0" fontId="9" fillId="0" borderId="0" xfId="0" applyFont="1" applyAlignment="1">
      <alignment horizontal="center" vertical="top" wrapText="1"/>
    </xf>
    <xf numFmtId="0" fontId="35" fillId="3" borderId="17" xfId="0" applyFont="1" applyFill="1" applyBorder="1" applyAlignment="1">
      <alignment horizontal="center"/>
    </xf>
    <xf numFmtId="0" fontId="35" fillId="3" borderId="18" xfId="0" applyFont="1" applyFill="1" applyBorder="1" applyAlignment="1">
      <alignment horizontal="center"/>
    </xf>
    <xf numFmtId="0" fontId="35" fillId="3" borderId="19" xfId="0" applyFont="1" applyFill="1" applyBorder="1" applyAlignment="1">
      <alignment horizontal="center"/>
    </xf>
    <xf numFmtId="0" fontId="2" fillId="3" borderId="16" xfId="0" applyFont="1" applyFill="1" applyBorder="1" applyAlignment="1">
      <alignment horizontal="center"/>
    </xf>
    <xf numFmtId="0" fontId="6" fillId="6" borderId="0" xfId="2" applyFill="1" applyBorder="1" applyAlignment="1" applyProtection="1">
      <alignment horizontal="left"/>
    </xf>
    <xf numFmtId="0" fontId="41" fillId="4" borderId="0" xfId="0" applyFont="1" applyFill="1" applyBorder="1" applyAlignment="1">
      <alignment horizontal="center" vertical="center" wrapText="1"/>
    </xf>
    <xf numFmtId="0" fontId="35" fillId="4" borderId="17" xfId="0" applyFont="1" applyFill="1" applyBorder="1" applyAlignment="1">
      <alignment horizontal="center" vertical="center"/>
    </xf>
    <xf numFmtId="0" fontId="35" fillId="4" borderId="19" xfId="0" applyFont="1" applyFill="1" applyBorder="1" applyAlignment="1">
      <alignment horizontal="center" vertical="center"/>
    </xf>
    <xf numFmtId="0" fontId="2" fillId="4" borderId="0" xfId="0" applyFont="1" applyFill="1" applyBorder="1" applyAlignment="1">
      <alignment horizontal="center"/>
    </xf>
    <xf numFmtId="0" fontId="2" fillId="4" borderId="16" xfId="0" applyFont="1" applyFill="1" applyBorder="1" applyAlignment="1">
      <alignment horizontal="center"/>
    </xf>
    <xf numFmtId="0" fontId="2" fillId="4" borderId="5" xfId="0" applyFont="1" applyFill="1" applyBorder="1" applyAlignment="1">
      <alignment horizontal="center"/>
    </xf>
    <xf numFmtId="0" fontId="35" fillId="4" borderId="18" xfId="0" applyFont="1" applyFill="1" applyBorder="1" applyAlignment="1">
      <alignment horizontal="center" vertical="center"/>
    </xf>
    <xf numFmtId="0" fontId="9" fillId="6" borderId="0" xfId="0" applyFont="1" applyFill="1" applyBorder="1" applyAlignment="1">
      <alignment horizontal="left" wrapText="1"/>
    </xf>
    <xf numFmtId="0" fontId="26" fillId="4" borderId="3" xfId="0" applyFont="1" applyFill="1" applyBorder="1" applyAlignment="1">
      <alignment horizontal="center" wrapText="1"/>
    </xf>
    <xf numFmtId="0" fontId="9" fillId="6" borderId="0" xfId="0" applyFont="1" applyFill="1" applyBorder="1" applyAlignment="1">
      <alignment horizontal="left"/>
    </xf>
  </cellXfs>
  <cellStyles count="8">
    <cellStyle name="Bad" xfId="7" builtinId="27"/>
    <cellStyle name="Comma" xfId="1" builtinId="3"/>
    <cellStyle name="Currency" xfId="6" builtinId="4"/>
    <cellStyle name="Hyperlink" xfId="2" builtinId="8"/>
    <cellStyle name="Normal" xfId="0" builtinId="0"/>
    <cellStyle name="Normal 2" xfId="3"/>
    <cellStyle name="Normal 5" xfId="4"/>
    <cellStyle name="Percent" xfId="5" builtinId="5"/>
  </cellStyles>
  <dxfs count="3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8.xml"/><Relationship Id="rId1" Type="http://schemas.microsoft.com/office/2011/relationships/chartStyle" Target="style8.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9.xml"/><Relationship Id="rId1" Type="http://schemas.microsoft.com/office/2011/relationships/chartStyle" Target="style9.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0.xml"/><Relationship Id="rId1" Type="http://schemas.microsoft.com/office/2011/relationships/chartStyle" Target="style10.xml"/><Relationship Id="rId4" Type="http://schemas.openxmlformats.org/officeDocument/2006/relationships/chartUserShapes" Target="../drawings/drawing13.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1.xml"/><Relationship Id="rId1" Type="http://schemas.microsoft.com/office/2011/relationships/chartStyle" Target="style11.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2.xml"/><Relationship Id="rId1" Type="http://schemas.microsoft.com/office/2011/relationships/chartStyle" Target="style12.xml"/><Relationship Id="rId4" Type="http://schemas.openxmlformats.org/officeDocument/2006/relationships/chartUserShapes" Target="../drawings/drawing15.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3.xml"/><Relationship Id="rId1" Type="http://schemas.microsoft.com/office/2011/relationships/chartStyle" Target="style13.xml"/><Relationship Id="rId4"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4.xml"/><Relationship Id="rId1" Type="http://schemas.microsoft.com/office/2011/relationships/chartStyle" Target="style14.xml"/><Relationship Id="rId4" Type="http://schemas.openxmlformats.org/officeDocument/2006/relationships/chartUserShapes" Target="../drawings/drawing17.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5.xml"/><Relationship Id="rId1" Type="http://schemas.microsoft.com/office/2011/relationships/chartStyle" Target="style15.xml"/><Relationship Id="rId4" Type="http://schemas.openxmlformats.org/officeDocument/2006/relationships/chartUserShapes" Target="../drawings/drawing18.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6.xml"/><Relationship Id="rId1" Type="http://schemas.microsoft.com/office/2011/relationships/chartStyle" Target="style16.xml"/><Relationship Id="rId4" Type="http://schemas.openxmlformats.org/officeDocument/2006/relationships/chartUserShapes" Target="../drawings/drawing19.xml"/></Relationships>
</file>

<file path=xl/charts/_rels/chart24.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8.xml"/><Relationship Id="rId1" Type="http://schemas.microsoft.com/office/2011/relationships/chartStyle" Target="style18.xml"/><Relationship Id="rId4" Type="http://schemas.openxmlformats.org/officeDocument/2006/relationships/chartUserShapes" Target="../drawings/drawing22.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9.xml"/><Relationship Id="rId1" Type="http://schemas.microsoft.com/office/2011/relationships/chartStyle" Target="style1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3.xml"/><Relationship Id="rId1" Type="http://schemas.microsoft.com/office/2011/relationships/chartStyle" Target="style3.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lotArea>
      <c:layout>
        <c:manualLayout>
          <c:layoutTarget val="inner"/>
          <c:xMode val="edge"/>
          <c:yMode val="edge"/>
          <c:x val="7.6676540541033594E-2"/>
          <c:y val="3.8788641003207933E-2"/>
          <c:w val="0.86970536235053952"/>
          <c:h val="0.72823876881161664"/>
        </c:manualLayout>
      </c:layout>
      <c:barChart>
        <c:barDir val="col"/>
        <c:grouping val="clustered"/>
        <c:varyColors val="0"/>
        <c:ser>
          <c:idx val="0"/>
          <c:order val="0"/>
          <c:tx>
            <c:strRef>
              <c:f>'Fig1a-c'!$D$7</c:f>
              <c:strCache>
                <c:ptCount val="1"/>
                <c:pt idx="0">
                  <c:v>First-year capacity</c:v>
                </c:pt>
              </c:strCache>
            </c:strRef>
          </c:tx>
          <c:spPr>
            <a:solidFill>
              <a:srgbClr val="0076BE"/>
            </a:solidFill>
          </c:spPr>
          <c:invertIfNegative val="0"/>
          <c:dLbls>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'Fig1a-c'!$C$12:$C$22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'Fig1a-c'!$D$12:$D$22</c:f>
              <c:numCache>
                <c:formatCode>_(* #,##0_);_(* \(#,##0\);_(* "-"??_);_(@_)</c:formatCode>
                <c:ptCount val="11"/>
                <c:pt idx="0">
                  <c:v>8690</c:v>
                </c:pt>
                <c:pt idx="1">
                  <c:v>8620</c:v>
                </c:pt>
                <c:pt idx="2">
                  <c:v>9185</c:v>
                </c:pt>
                <c:pt idx="3">
                  <c:v>9479</c:v>
                </c:pt>
                <c:pt idx="4">
                  <c:v>9613</c:v>
                </c:pt>
                <c:pt idx="5">
                  <c:v>9534</c:v>
                </c:pt>
                <c:pt idx="6">
                  <c:v>9484</c:v>
                </c:pt>
                <c:pt idx="7">
                  <c:v>9510</c:v>
                </c:pt>
                <c:pt idx="8" formatCode="General">
                  <c:v>9295</c:v>
                </c:pt>
                <c:pt idx="9" formatCode="General">
                  <c:v>9171</c:v>
                </c:pt>
                <c:pt idx="10" formatCode="General">
                  <c:v>9156</c:v>
                </c:pt>
              </c:numCache>
            </c:numRef>
          </c:val>
        </c:ser>
        <c:ser>
          <c:idx val="1"/>
          <c:order val="1"/>
          <c:tx>
            <c:strRef>
              <c:f>'Fig1a-c'!$E$7</c:f>
              <c:strCache>
                <c:ptCount val="1"/>
                <c:pt idx="0">
                  <c:v>First-year enrollment</c:v>
                </c:pt>
              </c:strCache>
            </c:strRef>
          </c:tx>
          <c:spPr>
            <a:solidFill>
              <a:srgbClr val="F0B323"/>
            </a:solidFill>
          </c:spPr>
          <c:invertIfNegative val="0"/>
          <c:dLbls>
            <c:dLbl>
              <c:idx val="0"/>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dLbl>
              <c:idx val="8"/>
              <c:layout>
                <c:manualLayout>
                  <c:x val="6.9504778453518675E-3"/>
                  <c:y val="2.8935185185185184E-3"/>
                </c:manualLayout>
              </c:layout>
              <c:showLegendKey val="0"/>
              <c:showVal val="1"/>
              <c:showCatName val="0"/>
              <c:showSerName val="0"/>
              <c:showPercent val="0"/>
              <c:showBubbleSize val="0"/>
              <c:extLst>
                <c:ext xmlns:c15="http://schemas.microsoft.com/office/drawing/2012/chart" uri="{CE6537A1-D6FC-4f65-9D91-7224C49458BB}"/>
              </c:extLst>
            </c:dLbl>
            <c:dLbl>
              <c:idx val="9"/>
              <c:layout>
                <c:manualLayout>
                  <c:x val="6.9504778453518675E-3"/>
                  <c:y val="5.7870370370370107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'Fig1a-c'!$C$12:$C$22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'Fig1a-c'!$E$12:$E$22</c:f>
              <c:numCache>
                <c:formatCode>_(* #,##0_);_(* \(#,##0\);_(* "-"??_);_(@_)</c:formatCode>
                <c:ptCount val="11"/>
                <c:pt idx="0">
                  <c:v>7690</c:v>
                </c:pt>
                <c:pt idx="1">
                  <c:v>7784</c:v>
                </c:pt>
                <c:pt idx="2">
                  <c:v>8007</c:v>
                </c:pt>
                <c:pt idx="3">
                  <c:v>8110</c:v>
                </c:pt>
                <c:pt idx="4">
                  <c:v>8258</c:v>
                </c:pt>
                <c:pt idx="5">
                  <c:v>8287</c:v>
                </c:pt>
                <c:pt idx="6">
                  <c:v>8472</c:v>
                </c:pt>
                <c:pt idx="7" formatCode="General">
                  <c:v>8279</c:v>
                </c:pt>
                <c:pt idx="8" formatCode="General">
                  <c:v>8370</c:v>
                </c:pt>
                <c:pt idx="9" formatCode="General">
                  <c:v>8265</c:v>
                </c:pt>
                <c:pt idx="10" formatCode="General">
                  <c:v>8288</c:v>
                </c:pt>
              </c:numCache>
            </c:numRef>
          </c:val>
        </c:ser>
        <c:dLbls>
          <c:showLegendKey val="0"/>
          <c:showVal val="0"/>
          <c:showCatName val="0"/>
          <c:showSerName val="0"/>
          <c:showPercent val="0"/>
          <c:showBubbleSize val="0"/>
        </c:dLbls>
        <c:gapWidth val="150"/>
        <c:axId val="217217568"/>
        <c:axId val="217216784"/>
      </c:barChart>
      <c:lineChart>
        <c:grouping val="standard"/>
        <c:varyColors val="0"/>
        <c:ser>
          <c:idx val="2"/>
          <c:order val="2"/>
          <c:tx>
            <c:strRef>
              <c:f>'Fig1a-c'!$F$7</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'Fig1a-c'!$C$12:$C$22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'Fig1a-c'!$F$12:$F$22</c:f>
              <c:numCache>
                <c:formatCode>General</c:formatCode>
                <c:ptCount val="11"/>
                <c:pt idx="0">
                  <c:v>301</c:v>
                </c:pt>
                <c:pt idx="1">
                  <c:v>309</c:v>
                </c:pt>
                <c:pt idx="2">
                  <c:v>323</c:v>
                </c:pt>
                <c:pt idx="3">
                  <c:v>332</c:v>
                </c:pt>
                <c:pt idx="4">
                  <c:v>335</c:v>
                </c:pt>
                <c:pt idx="5">
                  <c:v>334</c:v>
                </c:pt>
                <c:pt idx="6">
                  <c:v>335</c:v>
                </c:pt>
                <c:pt idx="7">
                  <c:v>335</c:v>
                </c:pt>
                <c:pt idx="8">
                  <c:v>333</c:v>
                </c:pt>
                <c:pt idx="9">
                  <c:v>330</c:v>
                </c:pt>
                <c:pt idx="10">
                  <c:v>327</c:v>
                </c:pt>
              </c:numCache>
            </c:numRef>
          </c:val>
          <c:smooth val="0"/>
        </c:ser>
        <c:dLbls>
          <c:showLegendKey val="0"/>
          <c:showVal val="0"/>
          <c:showCatName val="0"/>
          <c:showSerName val="0"/>
          <c:showPercent val="0"/>
          <c:showBubbleSize val="0"/>
        </c:dLbls>
        <c:marker val="1"/>
        <c:smooth val="0"/>
        <c:axId val="217214824"/>
        <c:axId val="217217960"/>
      </c:lineChart>
      <c:catAx>
        <c:axId val="217217568"/>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17216784"/>
        <c:crosses val="autoZero"/>
        <c:auto val="1"/>
        <c:lblAlgn val="ctr"/>
        <c:lblOffset val="100"/>
        <c:noMultiLvlLbl val="0"/>
      </c:catAx>
      <c:valAx>
        <c:axId val="217216784"/>
        <c:scaling>
          <c:orientation val="minMax"/>
          <c:max val="10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17217568"/>
        <c:crosses val="autoZero"/>
        <c:crossBetween val="between"/>
        <c:majorUnit val="2000"/>
      </c:valAx>
      <c:valAx>
        <c:axId val="217217960"/>
        <c:scaling>
          <c:orientation val="minMax"/>
          <c:max val="5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17214824"/>
        <c:crosses val="max"/>
        <c:crossBetween val="between"/>
        <c:majorUnit val="100"/>
      </c:valAx>
      <c:catAx>
        <c:axId val="217214824"/>
        <c:scaling>
          <c:orientation val="minMax"/>
        </c:scaling>
        <c:delete val="1"/>
        <c:axPos val="b"/>
        <c:numFmt formatCode="General" sourceLinked="1"/>
        <c:majorTickMark val="out"/>
        <c:minorTickMark val="none"/>
        <c:tickLblPos val="none"/>
        <c:crossAx val="21721796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'Fig7-8'!$B$9</c:f>
              <c:strCache>
                <c:ptCount val="1"/>
                <c:pt idx="0">
                  <c:v>In-District</c:v>
                </c:pt>
              </c:strCache>
            </c:strRef>
          </c:tx>
          <c:spPr>
            <a:ln w="38100" cap="flat" cmpd="thickThin" algn="ctr">
              <a:solidFill>
                <a:srgbClr val="339933"/>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'Fig7-8'!$C$9:$M$9</c:f>
              <c:numCache>
                <c:formatCode>"$"#,##0</c:formatCode>
                <c:ptCount val="11"/>
                <c:pt idx="0">
                  <c:v>6791</c:v>
                </c:pt>
                <c:pt idx="1">
                  <c:v>7613</c:v>
                </c:pt>
                <c:pt idx="2">
                  <c:v>7991</c:v>
                </c:pt>
                <c:pt idx="3" formatCode="_(&quot;$&quot;* #,##0_);_(&quot;$&quot;* \(#,##0\);_(&quot;$&quot;* &quot;-&quot;??_);_(@_)">
                  <c:v>8882</c:v>
                </c:pt>
                <c:pt idx="4" formatCode="_(&quot;$&quot;* #,##0_);_(&quot;$&quot;* \(#,##0\);_(&quot;$&quot;* &quot;-&quot;??_);_(@_)">
                  <c:v>8643.15</c:v>
                </c:pt>
                <c:pt idx="5" formatCode="_(&quot;$&quot;* #,##0_);_(&quot;$&quot;* \(#,##0\);_(&quot;$&quot;* &quot;-&quot;??_);_(@_)">
                  <c:v>9185.83</c:v>
                </c:pt>
                <c:pt idx="6" formatCode="_(&quot;$&quot;* #,##0_);_(&quot;$&quot;* \(#,##0\);_(&quot;$&quot;* &quot;-&quot;??_);_(@_)">
                  <c:v>9159.0400000000009</c:v>
                </c:pt>
                <c:pt idx="7" formatCode="_(&quot;$&quot;* #,##0_);_(&quot;$&quot;* \(#,##0\);_(&quot;$&quot;* &quot;-&quot;??_);_(@_)">
                  <c:v>8849</c:v>
                </c:pt>
                <c:pt idx="8" formatCode="_(&quot;$&quot;* #,##0_);_(&quot;$&quot;* \(#,##0\);_(&quot;$&quot;* &quot;-&quot;??_);_(@_)">
                  <c:v>8876</c:v>
                </c:pt>
                <c:pt idx="9" formatCode="_(&quot;$&quot;* #,##0_);_(&quot;$&quot;* \(#,##0\);_(&quot;$&quot;* &quot;-&quot;??_);_(@_)">
                  <c:v>8910</c:v>
                </c:pt>
                <c:pt idx="10" formatCode="_(&quot;$&quot;* #,##0_);_(&quot;$&quot;* \(#,##0\);_(&quot;$&quot;* &quot;-&quot;??_);_(@_)">
                  <c:v>9222</c:v>
                </c:pt>
              </c:numCache>
            </c:numRef>
          </c:val>
          <c:smooth val="0"/>
        </c:ser>
        <c:ser>
          <c:idx val="1"/>
          <c:order val="1"/>
          <c:tx>
            <c:strRef>
              <c:f>'Fig7-8'!$B$10</c:f>
              <c:strCache>
                <c:ptCount val="1"/>
                <c:pt idx="0">
                  <c:v>Out-of-District</c:v>
                </c:pt>
              </c:strCache>
            </c:strRef>
          </c:tx>
          <c:spPr>
            <a:ln w="38100" cap="flat" cmpd="sng" algn="ctr">
              <a:solidFill>
                <a:srgbClr val="0076BE"/>
              </a:solidFill>
              <a:miter lim="800000"/>
            </a:ln>
            <a:effectLst/>
          </c:spPr>
          <c:marker>
            <c:symbol val="none"/>
          </c:marker>
          <c:dLbls>
            <c:numFmt formatCode="&quot;$&quot;#,##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'Fig7-8'!$C$10:$M$10</c:f>
              <c:numCache>
                <c:formatCode>"$"#,##0</c:formatCode>
                <c:ptCount val="11"/>
                <c:pt idx="0">
                  <c:v>7624</c:v>
                </c:pt>
                <c:pt idx="1">
                  <c:v>8557</c:v>
                </c:pt>
                <c:pt idx="2">
                  <c:v>8697</c:v>
                </c:pt>
                <c:pt idx="3" formatCode="_(&quot;$&quot;* #,##0_);_(&quot;$&quot;* \(#,##0\);_(&quot;$&quot;* &quot;-&quot;??_);_(@_)">
                  <c:v>9611</c:v>
                </c:pt>
                <c:pt idx="4" formatCode="_(&quot;$&quot;* #,##0_);_(&quot;$&quot;* \(#,##0\);_(&quot;$&quot;* &quot;-&quot;??_);_(@_)">
                  <c:v>9362</c:v>
                </c:pt>
                <c:pt idx="5" formatCode="_(&quot;$&quot;* #,##0_);_(&quot;$&quot;* \(#,##0\);_(&quot;$&quot;* &quot;-&quot;??_);_(@_)">
                  <c:v>9996.06</c:v>
                </c:pt>
                <c:pt idx="6" formatCode="_(&quot;$&quot;* #,##0_);_(&quot;$&quot;* \(#,##0\);_(&quot;$&quot;* &quot;-&quot;??_);_(@_)">
                  <c:v>10132.129999999999</c:v>
                </c:pt>
                <c:pt idx="7" formatCode="_(&quot;$&quot;* #,##0_);_(&quot;$&quot;* \(#,##0\);_(&quot;$&quot;* &quot;-&quot;??_);_(@_)">
                  <c:v>9893</c:v>
                </c:pt>
                <c:pt idx="8" formatCode="_(&quot;$&quot;* #,##0_);_(&quot;$&quot;* \(#,##0\);_(&quot;$&quot;* &quot;-&quot;??_);_(@_)">
                  <c:v>9997</c:v>
                </c:pt>
                <c:pt idx="9" formatCode="_(&quot;$&quot;* #,##0_);_(&quot;$&quot;* \(#,##0\);_(&quot;$&quot;* &quot;-&quot;??_);_(@_)">
                  <c:v>9871</c:v>
                </c:pt>
                <c:pt idx="10" formatCode="_(&quot;$&quot;* #,##0_);_(&quot;$&quot;* \(#,##0\);_(&quot;$&quot;* &quot;-&quot;??_);_(@_)">
                  <c:v>10182</c:v>
                </c:pt>
              </c:numCache>
            </c:numRef>
          </c:val>
          <c:smooth val="0"/>
        </c:ser>
        <c:ser>
          <c:idx val="2"/>
          <c:order val="2"/>
          <c:tx>
            <c:strRef>
              <c:f>'Fig7-8'!$B$11</c:f>
              <c:strCache>
                <c:ptCount val="1"/>
                <c:pt idx="0">
                  <c:v>Out-of-State</c:v>
                </c:pt>
              </c:strCache>
            </c:strRef>
          </c:tx>
          <c:spPr>
            <a:ln w="38100" cap="flat" cmpd="sng" algn="ctr">
              <a:solidFill>
                <a:srgbClr val="C8102E"/>
              </a:solidFill>
              <a:miter lim="800000"/>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'Fig7-8'!$C$8:$M$8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'Fig7-8'!$C$11:$M$11</c:f>
              <c:numCache>
                <c:formatCode>"$"#,##0</c:formatCode>
                <c:ptCount val="11"/>
                <c:pt idx="0">
                  <c:v>10969</c:v>
                </c:pt>
                <c:pt idx="1">
                  <c:v>11680</c:v>
                </c:pt>
                <c:pt idx="2">
                  <c:v>12136</c:v>
                </c:pt>
                <c:pt idx="3" formatCode="_(&quot;$&quot;* #,##0_);_(&quot;$&quot;* \(#,##0\);_(&quot;$&quot;* &quot;-&quot;??_);_(@_)">
                  <c:v>13063</c:v>
                </c:pt>
                <c:pt idx="4" formatCode="_(&quot;$&quot;* #,##0_);_(&quot;$&quot;* \(#,##0\);_(&quot;$&quot;* &quot;-&quot;??_);_(@_)">
                  <c:v>13016</c:v>
                </c:pt>
                <c:pt idx="5" formatCode="_(&quot;$&quot;* #,##0_);_(&quot;$&quot;* \(#,##0\);_(&quot;$&quot;* &quot;-&quot;??_);_(@_)">
                  <c:v>14060.13</c:v>
                </c:pt>
                <c:pt idx="6" formatCode="_(&quot;$&quot;* #,##0_);_(&quot;$&quot;* \(#,##0\);_(&quot;$&quot;* &quot;-&quot;??_);_(@_)">
                  <c:v>14333.65</c:v>
                </c:pt>
                <c:pt idx="7" formatCode="_(&quot;$&quot;* #,##0_);_(&quot;$&quot;* \(#,##0\);_(&quot;$&quot;* &quot;-&quot;??_);_(@_)">
                  <c:v>14123</c:v>
                </c:pt>
                <c:pt idx="8" formatCode="_(&quot;$&quot;* #,##0_);_(&quot;$&quot;* \(#,##0\);_(&quot;$&quot;* &quot;-&quot;??_);_(@_)">
                  <c:v>14560</c:v>
                </c:pt>
                <c:pt idx="9" formatCode="_(&quot;$&quot;* #,##0_);_(&quot;$&quot;* \(#,##0\);_(&quot;$&quot;* &quot;-&quot;??_);_(@_)">
                  <c:v>15144</c:v>
                </c:pt>
                <c:pt idx="10" formatCode="_(&quot;$&quot;* #,##0_);_(&quot;$&quot;* \(#,##0\);_(&quot;$&quot;* &quot;-&quot;??_);_(@_)">
                  <c:v>15261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17442296"/>
        <c:axId val="217442688"/>
      </c:lineChart>
      <c:catAx>
        <c:axId val="21744229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42688"/>
        <c:crosses val="autoZero"/>
        <c:auto val="1"/>
        <c:lblAlgn val="ctr"/>
        <c:lblOffset val="100"/>
        <c:noMultiLvlLbl val="0"/>
      </c:catAx>
      <c:valAx>
        <c:axId val="217442688"/>
        <c:scaling>
          <c:orientation val="minMax"/>
          <c:max val="18000"/>
        </c:scaling>
        <c:delete val="0"/>
        <c:axPos val="l"/>
        <c:majorGridlines>
          <c:spPr>
            <a:ln w="9525" cap="flat" cmpd="sng" algn="ctr">
              <a:solidFill>
                <a:schemeClr val="tx1">
                  <a:lumMod val="15000"/>
                  <a:lumOff val="85000"/>
                  <a:alpha val="32000"/>
                </a:schemeClr>
              </a:solidFill>
              <a:round/>
            </a:ln>
            <a:effectLst/>
          </c:spPr>
        </c:majorGridlines>
        <c:numFmt formatCode="&quot;$&quot;#,##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42296"/>
        <c:crosses val="autoZero"/>
        <c:crossBetween val="between"/>
      </c:valAx>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plotArea>
    <c:legend>
      <c:legendPos val="r"/>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ysClr val="window" lastClr="FFFFFF"/>
        </a:gs>
        <a:gs pos="39000">
          <a:sysClr val="window" lastClr="FFFFFF"/>
        </a:gs>
        <a:gs pos="100000">
          <a:sysClr val="window" lastClr="FFFFFF">
            <a:lumMod val="75000"/>
          </a:sysClr>
        </a:gs>
      </a:gsLst>
      <a:path path="circle">
        <a:fillToRect l="50000" t="-80000" r="50000" b="180000"/>
      </a:path>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spPr>
            <a:solidFill>
              <a:srgbClr val="3366CC"/>
            </a:solidFill>
            <a:ln>
              <a:noFill/>
            </a:ln>
            <a:effectLst/>
          </c:spPr>
          <c:invertIfNegative val="0"/>
          <c:dPt>
            <c:idx val="0"/>
            <c:invertIfNegative val="0"/>
            <c:bubble3D val="0"/>
            <c:spPr>
              <a:solidFill>
                <a:srgbClr val="0076BE"/>
              </a:solidFill>
              <a:ln>
                <a:noFill/>
              </a:ln>
              <a:effectLst/>
            </c:spPr>
          </c:dPt>
          <c:dPt>
            <c:idx val="1"/>
            <c:invertIfNegative val="0"/>
            <c:bubble3D val="0"/>
            <c:spPr>
              <a:solidFill>
                <a:srgbClr val="0076BE"/>
              </a:solidFill>
              <a:ln>
                <a:noFill/>
              </a:ln>
              <a:effectLst/>
            </c:spPr>
          </c:dPt>
          <c:dPt>
            <c:idx val="2"/>
            <c:invertIfNegative val="0"/>
            <c:bubble3D val="0"/>
            <c:spPr>
              <a:solidFill>
                <a:srgbClr val="0076BE"/>
              </a:solidFill>
              <a:ln>
                <a:noFill/>
              </a:ln>
              <a:effectLst/>
            </c:spPr>
          </c:dPt>
          <c:dPt>
            <c:idx val="3"/>
            <c:invertIfNegative val="0"/>
            <c:bubble3D val="0"/>
            <c:spPr>
              <a:solidFill>
                <a:srgbClr val="0076BE"/>
              </a:solidFill>
              <a:ln>
                <a:noFill/>
              </a:ln>
              <a:effectLst/>
            </c:spPr>
          </c:dPt>
          <c:dPt>
            <c:idx val="4"/>
            <c:invertIfNegative val="0"/>
            <c:bubble3D val="0"/>
            <c:spPr>
              <a:solidFill>
                <a:srgbClr val="0076BE"/>
              </a:solidFill>
              <a:ln>
                <a:noFill/>
              </a:ln>
              <a:effectLst/>
            </c:spPr>
          </c:dPt>
          <c:dLbls>
            <c:dLbl>
              <c:idx val="1"/>
              <c:layout>
                <c:manualLayout>
                  <c:x val="-6.9444788185872219E-3"/>
                  <c:y val="3.1600630430033652E-2"/>
                </c:manualLayout>
              </c:layout>
              <c:tx>
                <c:rich>
                  <a:bodyPr/>
                  <a:lstStyle/>
                  <a:p>
                    <a:fld id="{49A4C656-BDD8-4CA5-A299-45F913070797}" type="VALUE">
                      <a:rPr lang="en-US"/>
                      <a:pPr/>
                      <a:t>[VALUE]</a:t>
                    </a:fld>
                    <a:endParaRPr lang="en-US"/>
                  </a:p>
                  <a:p>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37B89DFC-4966-42C5-8651-874F962F60B8}" type="VALUE">
                      <a:rPr lang="en-US"/>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'Fig7-8'!$B$37:$F$37</c:f>
              <c:strCache>
                <c:ptCount val="5"/>
                <c:pt idx="0">
                  <c:v>Univ/Four Year College (N=14)</c:v>
                </c:pt>
                <c:pt idx="1">
                  <c:v>Community College
(N = 146)</c:v>
                </c:pt>
                <c:pt idx="2">
                  <c:v>Technical College or Institute (N=59)</c:v>
                </c:pt>
                <c:pt idx="3">
                  <c:v>Vocational School or Career College (N=20)</c:v>
                </c:pt>
                <c:pt idx="4">
                  <c:v>Other
(N = 6)</c:v>
                </c:pt>
              </c:strCache>
            </c:strRef>
          </c:cat>
          <c:val>
            <c:numRef>
              <c:f>'Fig7-8'!$B$38:$F$38</c:f>
              <c:numCache>
                <c:formatCode>_("$"* #,##0_);_("$"* \(#,##0\);_("$"* "-"??_);_(@_)</c:formatCode>
                <c:ptCount val="5"/>
                <c:pt idx="0">
                  <c:v>10453</c:v>
                </c:pt>
                <c:pt idx="1">
                  <c:v>5048</c:v>
                </c:pt>
                <c:pt idx="2">
                  <c:v>5893</c:v>
                </c:pt>
                <c:pt idx="3">
                  <c:v>9087</c:v>
                </c:pt>
                <c:pt idx="4">
                  <c:v>9569</c:v>
                </c:pt>
              </c:numCache>
            </c:numRef>
          </c:val>
        </c:ser>
        <c:dLbls>
          <c:showLegendKey val="0"/>
          <c:showVal val="0"/>
          <c:showCatName val="0"/>
          <c:showSerName val="0"/>
          <c:showPercent val="0"/>
          <c:showBubbleSize val="0"/>
        </c:dLbls>
        <c:gapWidth val="64"/>
        <c:overlap val="-27"/>
        <c:axId val="246526064"/>
        <c:axId val="246526848"/>
      </c:barChart>
      <c:catAx>
        <c:axId val="246526064"/>
        <c:scaling>
          <c:orientation val="minMax"/>
        </c:scaling>
        <c:delete val="0"/>
        <c:axPos val="b"/>
        <c:title>
          <c:tx>
            <c:rich>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Educational Setting</a:t>
                </a:r>
              </a:p>
            </c:rich>
          </c:tx>
          <c:layout>
            <c:manualLayout>
              <c:xMode val="edge"/>
              <c:yMode val="edge"/>
              <c:x val="0.45891470048207017"/>
              <c:y val="0.94573281281016341"/>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3366CC"/>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6526848"/>
        <c:crosses val="autoZero"/>
        <c:auto val="1"/>
        <c:lblAlgn val="ctr"/>
        <c:lblOffset val="100"/>
        <c:noMultiLvlLbl val="0"/>
      </c:catAx>
      <c:valAx>
        <c:axId val="246526848"/>
        <c:scaling>
          <c:orientation val="minMax"/>
        </c:scaling>
        <c:delete val="0"/>
        <c:axPos val="l"/>
        <c:majorGridlines>
          <c:spPr>
            <a:ln w="9525" cap="flat" cmpd="sng" algn="ctr">
              <a:noFill/>
              <a:round/>
            </a:ln>
            <a:effectLst/>
          </c:spPr>
        </c:majorGridlines>
        <c:numFmt formatCode="&quot;$&quot;#,##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46526064"/>
        <c:crosses val="autoZero"/>
        <c:crossBetween val="between"/>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plotArea>
    <c:plotVisOnly val="1"/>
    <c:dispBlanksAs val="gap"/>
    <c:showDLblsOverMax val="0"/>
  </c:chart>
  <c:spPr>
    <a:solidFill>
      <a:schemeClr val="bg1"/>
    </a:solidFill>
    <a:ln w="9525" cap="flat" cmpd="sng" algn="ctr">
      <a:solidFill>
        <a:schemeClr val="bg2">
          <a:lumMod val="50000"/>
        </a:schemeClr>
      </a:solidFill>
      <a:round/>
    </a:ln>
    <a:effectLst/>
  </c:spPr>
  <c:txPr>
    <a:bodyPr/>
    <a:lstStyle/>
    <a:p>
      <a:pPr>
        <a:defRPr/>
      </a:pPr>
      <a:endParaRPr lang="en-US"/>
    </a:p>
  </c:txPr>
  <c:printSettings>
    <c:headerFooter>
      <c:oddHeader>&amp;L&amp;"Arial,Bold"2014-15 &amp;"Arial,Bold Italic"Survey of Allied Dental Education&amp;"Arial,Bold"
Report 1 - Dental Hygiene Education Program</c:oddHeader>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46524888"/>
        <c:axId val="246523320"/>
      </c:barChart>
      <c:catAx>
        <c:axId val="2465248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6523320"/>
        <c:crosses val="autoZero"/>
        <c:auto val="0"/>
        <c:lblAlgn val="ctr"/>
        <c:lblOffset val="100"/>
        <c:tickMarkSkip val="1"/>
        <c:noMultiLvlLbl val="0"/>
      </c:catAx>
      <c:valAx>
        <c:axId val="246523320"/>
        <c:scaling>
          <c:orientation val="minMax"/>
        </c:scaling>
        <c:delete val="0"/>
        <c:axPos val="l"/>
        <c:majorGridlines>
          <c:spPr>
            <a:ln w="3175">
              <a:solidFill>
                <a:srgbClr val="000000"/>
              </a:solidFill>
              <a:prstDash val="solid"/>
            </a:ln>
          </c:spPr>
        </c:majorGridlines>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4652488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699" r="0.75000000000000699"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2262497079795"/>
          <c:y val="5.0006036067197016E-2"/>
          <c:w val="0.82620750719413083"/>
          <c:h val="0.80301928925550969"/>
        </c:manualLayout>
      </c:layout>
      <c:barChart>
        <c:barDir val="col"/>
        <c:grouping val="clustered"/>
        <c:varyColors val="0"/>
        <c:ser>
          <c:idx val="0"/>
          <c:order val="0"/>
          <c:spPr>
            <a:solidFill>
              <a:srgbClr val="F26522"/>
            </a:solidFill>
            <a:ln>
              <a:noFill/>
            </a:ln>
          </c:spPr>
          <c:invertIfNegative val="0"/>
          <c:dLbls>
            <c:dLbl>
              <c:idx val="0"/>
              <c:layout>
                <c:manualLayout>
                  <c:x val="0"/>
                  <c:y val="3.4497632973435194E-3"/>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'Fig9'!$B$5:$B$8</c:f>
              <c:strCache>
                <c:ptCount val="4"/>
                <c:pt idx="0">
                  <c:v>Total Enrollment</c:v>
                </c:pt>
                <c:pt idx="1">
                  <c:v>Job and/or Family Care Responsibilities</c:v>
                </c:pt>
                <c:pt idx="2">
                  <c:v>Requested Financial Aid</c:v>
                </c:pt>
                <c:pt idx="3">
                  <c:v>Received Financial Aid</c:v>
                </c:pt>
              </c:strCache>
            </c:strRef>
          </c:cat>
          <c:val>
            <c:numRef>
              <c:f>'Fig9'!$C$5:$C$8</c:f>
              <c:numCache>
                <c:formatCode>General</c:formatCode>
                <c:ptCount val="4"/>
                <c:pt idx="0">
                  <c:v>6222</c:v>
                </c:pt>
                <c:pt idx="1">
                  <c:v>4532</c:v>
                </c:pt>
                <c:pt idx="2">
                  <c:v>4660</c:v>
                </c:pt>
                <c:pt idx="3">
                  <c:v>4035</c:v>
                </c:pt>
              </c:numCache>
            </c:numRef>
          </c:val>
        </c:ser>
        <c:dLbls>
          <c:showLegendKey val="0"/>
          <c:showVal val="0"/>
          <c:showCatName val="0"/>
          <c:showSerName val="0"/>
          <c:showPercent val="0"/>
          <c:showBubbleSize val="0"/>
        </c:dLbls>
        <c:gapWidth val="150"/>
        <c:axId val="246525280"/>
        <c:axId val="246519792"/>
      </c:barChart>
      <c:catAx>
        <c:axId val="246525280"/>
        <c:scaling>
          <c:orientation val="minMax"/>
        </c:scaling>
        <c:delete val="0"/>
        <c:axPos val="b"/>
        <c:numFmt formatCode="General" sourceLinked="0"/>
        <c:majorTickMark val="out"/>
        <c:minorTickMark val="none"/>
        <c:tickLblPos val="nextTo"/>
        <c:crossAx val="246519792"/>
        <c:crosses val="autoZero"/>
        <c:auto val="1"/>
        <c:lblAlgn val="ctr"/>
        <c:lblOffset val="100"/>
        <c:noMultiLvlLbl val="0"/>
      </c:catAx>
      <c:valAx>
        <c:axId val="246519792"/>
        <c:scaling>
          <c:orientation val="minMax"/>
        </c:scaling>
        <c:delete val="0"/>
        <c:axPos val="l"/>
        <c:majorGridlines>
          <c:spPr>
            <a:ln>
              <a:solidFill>
                <a:schemeClr val="bg1"/>
              </a:solidFill>
            </a:ln>
          </c:spPr>
        </c:majorGridlines>
        <c:title>
          <c:tx>
            <c:rich>
              <a:bodyPr rot="-5400000" vert="horz"/>
              <a:lstStyle/>
              <a:p>
                <a:pPr>
                  <a:defRPr/>
                </a:pPr>
                <a:r>
                  <a:rPr lang="en-US"/>
                  <a:t>Number of Dental Assisting Students</a:t>
                </a:r>
              </a:p>
            </c:rich>
          </c:tx>
          <c:layout>
            <c:manualLayout>
              <c:xMode val="edge"/>
              <c:yMode val="edge"/>
              <c:x val="1.2081494895730158E-2"/>
              <c:y val="0.11800724096479809"/>
            </c:manualLayout>
          </c:layout>
          <c:overlay val="0"/>
        </c:title>
        <c:numFmt formatCode="#,##0" sourceLinked="0"/>
        <c:majorTickMark val="out"/>
        <c:minorTickMark val="none"/>
        <c:tickLblPos val="nextTo"/>
        <c:crossAx val="24652528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plotVisOnly val="1"/>
    <c:dispBlanksAs val="gap"/>
    <c:showDLblsOverMax val="0"/>
  </c:chart>
  <c:txPr>
    <a:bodyPr/>
    <a:lstStyle/>
    <a:p>
      <a:pPr>
        <a:defRPr>
          <a:latin typeface="Arial" pitchFamily="34" charset="0"/>
          <a:cs typeface="Arial" pitchFamily="34" charset="0"/>
        </a:defRPr>
      </a:pPr>
      <a:endParaRPr lang="en-US"/>
    </a:p>
  </c:txPr>
  <c:printSettings>
    <c:headerFooter/>
    <c:pageMargins b="0.75000000000000144" l="0.70000000000000095" r="0.70000000000000095" t="0.75000000000000144" header="0.30000000000000021" footer="0.3000000000000002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518112970253718"/>
          <c:y val="6.0994367891513572E-2"/>
          <c:w val="0.83638789570534156"/>
          <c:h val="0.80357942202394428"/>
        </c:manualLayout>
      </c:layout>
      <c:barChart>
        <c:barDir val="col"/>
        <c:grouping val="clustered"/>
        <c:varyColors val="0"/>
        <c:ser>
          <c:idx val="0"/>
          <c:order val="0"/>
          <c:spPr>
            <a:solidFill>
              <a:srgbClr val="0076BE"/>
            </a:solidFill>
            <a:ln>
              <a:solidFill>
                <a:srgbClr val="3366CC"/>
              </a:solidFill>
            </a:ln>
          </c:spPr>
          <c:invertIfNegative val="0"/>
          <c:dLbls>
            <c:dLbl>
              <c:idx val="1"/>
              <c:layout>
                <c:manualLayout>
                  <c:x val="3.4812880765883376E-3"/>
                  <c:y val="-8.6805555555555559E-3"/>
                </c:manualLayout>
              </c:layout>
              <c:tx>
                <c:rich>
                  <a:bodyPr/>
                  <a:lstStyle/>
                  <a:p>
                    <a:fld id="{5310BED5-728F-4F12-A8D4-118D244BF307}" type="VALUE">
                      <a:rPr lang="en-US"/>
                      <a:pPr/>
                      <a:t>[VALUE]</a:t>
                    </a:fld>
                    <a:endParaRPr lang="en-US"/>
                  </a:p>
                  <a:p>
                    <a:r>
                      <a:rPr lang="en-US"/>
                      <a:t>79.5% of</a:t>
                    </a:r>
                    <a:r>
                      <a:rPr lang="en-US" baseline="0"/>
                      <a:t> 5,883 originally enrolled</a:t>
                    </a:r>
                  </a:p>
                </c:rich>
              </c:tx>
              <c:showLegendKey val="0"/>
              <c:showVal val="1"/>
              <c:showCatName val="0"/>
              <c:showSerName val="0"/>
              <c:showPercent val="0"/>
              <c:showBubbleSize val="0"/>
              <c:extLst>
                <c:ext xmlns:c15="http://schemas.microsoft.com/office/drawing/2012/chart" uri="{CE6537A1-D6FC-4f65-9D91-7224C49458BB}">
                  <c15:layout>
                    <c:manualLayout>
                      <c:w val="0.19409722222222223"/>
                      <c:h val="0.171875"/>
                    </c:manualLayout>
                  </c15:layout>
                  <c15:dlblFieldTable/>
                  <c15:showDataLabelsRange val="0"/>
                </c:ext>
              </c:extLst>
            </c:dLbl>
            <c:dLbl>
              <c:idx val="2"/>
              <c:layout>
                <c:manualLayout>
                  <c:x val="4.3608402635906453E-3"/>
                  <c:y val="-5.2899669311879186E-3"/>
                </c:manualLayout>
              </c:layout>
              <c:tx>
                <c:rich>
                  <a:bodyPr/>
                  <a:lstStyle/>
                  <a:p>
                    <a:fld id="{87A3A343-EF30-42B5-AF7B-973D0E0D2E6B}" type="VALUE">
                      <a:rPr lang="en-US"/>
                      <a:pPr/>
                      <a:t>[VALUE]</a:t>
                    </a:fld>
                    <a:endParaRPr lang="en-US"/>
                  </a:p>
                  <a:p>
                    <a:r>
                      <a:rPr lang="en-US"/>
                      <a:t>80.8% of</a:t>
                    </a:r>
                    <a:r>
                      <a:rPr lang="en-US" baseline="0"/>
                      <a:t> 4,678</a:t>
                    </a:r>
                    <a:r>
                      <a:rPr lang="en-US"/>
                      <a:t> who completed</a:t>
                    </a:r>
                    <a:r>
                      <a:rPr lang="en-US" baseline="0"/>
                      <a:t> program</a:t>
                    </a:r>
                  </a:p>
                </c:rich>
              </c:tx>
              <c:showLegendKey val="0"/>
              <c:showVal val="1"/>
              <c:showCatName val="0"/>
              <c:showSerName val="0"/>
              <c:showPercent val="0"/>
              <c:showBubbleSize val="0"/>
              <c:extLst>
                <c:ext xmlns:c15="http://schemas.microsoft.com/office/drawing/2012/chart" uri="{CE6537A1-D6FC-4f65-9D91-7224C49458BB}">
                  <c15:layout>
                    <c:manualLayout>
                      <c:w val="0.17499999999999999"/>
                      <c:h val="0.17881944444444445"/>
                    </c:manualLayout>
                  </c15:layout>
                  <c15:dlblFieldTable/>
                  <c15:showDataLabelsRange val="0"/>
                </c:ext>
              </c:extLst>
            </c:dLbl>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a:ln>
                <a:noFill/>
              </a:ln>
              <a:effectLst/>
            </c:spPr>
            <c:txPr>
              <a:bodyPr/>
              <a:lstStyle/>
              <a:p>
                <a:pPr>
                  <a:defRPr sz="1000">
                    <a:solidFill>
                      <a:sysClr val="windowText" lastClr="000000"/>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'Fig10a-b'!$C$9:$E$9</c:f>
              <c:strCache>
                <c:ptCount val="3"/>
                <c:pt idx="0">
                  <c:v>Originally enrolled</c:v>
                </c:pt>
                <c:pt idx="1">
                  <c:v>Completed program</c:v>
                </c:pt>
                <c:pt idx="2">
                  <c:v>In dental-related activity</c:v>
                </c:pt>
              </c:strCache>
            </c:strRef>
          </c:cat>
          <c:val>
            <c:numRef>
              <c:f>'Fig10a-b'!$C$10:$E$10</c:f>
              <c:numCache>
                <c:formatCode>_(* #,##0_);_(* \(#,##0\);_(* "-"??_);_(@_)</c:formatCode>
                <c:ptCount val="3"/>
                <c:pt idx="0">
                  <c:v>5883</c:v>
                </c:pt>
                <c:pt idx="1">
                  <c:v>4678</c:v>
                </c:pt>
                <c:pt idx="2">
                  <c:v>3780</c:v>
                </c:pt>
              </c:numCache>
            </c:numRef>
          </c:val>
        </c:ser>
        <c:dLbls>
          <c:showLegendKey val="0"/>
          <c:showVal val="0"/>
          <c:showCatName val="0"/>
          <c:showSerName val="0"/>
          <c:showPercent val="0"/>
          <c:showBubbleSize val="0"/>
        </c:dLbls>
        <c:gapWidth val="150"/>
        <c:axId val="246520184"/>
        <c:axId val="246521752"/>
      </c:barChart>
      <c:catAx>
        <c:axId val="246520184"/>
        <c:scaling>
          <c:orientation val="minMax"/>
        </c:scaling>
        <c:delete val="0"/>
        <c:axPos val="b"/>
        <c:numFmt formatCode="General" sourceLinked="0"/>
        <c:majorTickMark val="out"/>
        <c:minorTickMark val="none"/>
        <c:tickLblPos val="nextTo"/>
        <c:crossAx val="246521752"/>
        <c:crosses val="autoZero"/>
        <c:auto val="1"/>
        <c:lblAlgn val="ctr"/>
        <c:lblOffset val="100"/>
        <c:noMultiLvlLbl val="0"/>
      </c:catAx>
      <c:valAx>
        <c:axId val="246521752"/>
        <c:scaling>
          <c:orientation val="minMax"/>
          <c:max val="8000"/>
        </c:scaling>
        <c:delete val="0"/>
        <c:axPos val="l"/>
        <c:majorGridlines>
          <c:spPr>
            <a:ln>
              <a:noFill/>
            </a:ln>
          </c:spPr>
        </c:majorGridlines>
        <c:title>
          <c:tx>
            <c:rich>
              <a:bodyPr rot="-5400000" vert="horz"/>
              <a:lstStyle/>
              <a:p>
                <a:pPr>
                  <a:defRPr/>
                </a:pPr>
                <a:r>
                  <a:rPr lang="en-US"/>
                  <a:t>Number of</a:t>
                </a:r>
                <a:r>
                  <a:rPr lang="en-US" baseline="0"/>
                  <a:t> Dental Assisting Students</a:t>
                </a:r>
                <a:endParaRPr lang="en-US"/>
              </a:p>
            </c:rich>
          </c:tx>
          <c:layout>
            <c:manualLayout>
              <c:xMode val="edge"/>
              <c:yMode val="edge"/>
              <c:x val="1.3816847112860893E-2"/>
              <c:y val="0.14561379046369205"/>
            </c:manualLayout>
          </c:layout>
          <c:overlay val="0"/>
        </c:title>
        <c:numFmt formatCode="#,##0" sourceLinked="0"/>
        <c:majorTickMark val="out"/>
        <c:minorTickMark val="none"/>
        <c:tickLblPos val="nextTo"/>
        <c:crossAx val="246520184"/>
        <c:crosses val="autoZero"/>
        <c:crossBetween val="between"/>
        <c:majorUnit val="2000"/>
      </c:valAx>
      <c:spPr>
        <a:gradFill>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gradFill>
      </c:spPr>
    </c:plotArea>
    <c:plotVisOnly val="1"/>
    <c:dispBlanksAs val="gap"/>
    <c:showDLblsOverMax val="0"/>
  </c:chart>
  <c:spPr>
    <a:ln>
      <a:solidFill>
        <a:schemeClr val="tx1">
          <a:lumMod val="50000"/>
          <a:lumOff val="50000"/>
        </a:schemeClr>
      </a:solidFill>
    </a:ln>
  </c:spPr>
  <c:txPr>
    <a:bodyPr/>
    <a:lstStyle/>
    <a:p>
      <a:pPr>
        <a:defRPr>
          <a:latin typeface="Arial" pitchFamily="34" charset="0"/>
          <a:cs typeface="Arial" pitchFamily="34" charset="0"/>
        </a:defRPr>
      </a:pPr>
      <a:endParaRPr lang="en-US"/>
    </a:p>
  </c:txPr>
  <c:printSettings>
    <c:headerFooter/>
    <c:pageMargins b="0.750000000000001" l="0.70000000000000095" r="0.70000000000000095" t="0.750000000000001"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5346174035937815"/>
          <c:y val="0.19707835325365208"/>
          <c:w val="0.72384615384615381"/>
          <c:h val="0.74980079681274903"/>
        </c:manualLayout>
      </c:layout>
      <c:doughnutChart>
        <c:varyColors val="1"/>
        <c:ser>
          <c:idx val="0"/>
          <c:order val="0"/>
          <c:spPr>
            <a:solidFill>
              <a:srgbClr val="0076BE"/>
            </a:solidFill>
          </c:spPr>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'Fig10a-b'!$A$46:$A$47</c:f>
              <c:strCache>
                <c:ptCount val="2"/>
                <c:pt idx="0">
                  <c:v>Passed</c:v>
                </c:pt>
                <c:pt idx="1">
                  <c:v>Other</c:v>
                </c:pt>
              </c:strCache>
            </c:strRef>
          </c:cat>
          <c:val>
            <c:numRef>
              <c:f>'Fig10a-b'!$B$46:$B$47</c:f>
              <c:numCache>
                <c:formatCode>0.0%</c:formatCode>
                <c:ptCount val="2"/>
                <c:pt idx="0">
                  <c:v>0.39619107087105837</c:v>
                </c:pt>
                <c:pt idx="1">
                  <c:v>0.60380892912894157</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637915032484058"/>
          <c:y val="0.18178562526902894"/>
          <c:w val="0.73761518271754489"/>
          <c:h val="0.76248388798728406"/>
        </c:manualLayout>
      </c:layout>
      <c:doughnutChart>
        <c:varyColors val="1"/>
        <c:ser>
          <c:idx val="0"/>
          <c:order val="0"/>
          <c:spPr>
            <a:solidFill>
              <a:srgbClr val="0076BE"/>
            </a:solidFill>
          </c:spPr>
          <c:explosion val="4"/>
          <c:dPt>
            <c:idx val="0"/>
            <c:bubble3D val="0"/>
            <c:spPr>
              <a:solidFill>
                <a:srgbClr val="0076BE"/>
              </a:solidFill>
              <a:ln w="19050">
                <a:solidFill>
                  <a:schemeClr val="lt1"/>
                </a:solidFill>
              </a:ln>
              <a:effectLst/>
            </c:spPr>
          </c:dPt>
          <c:dPt>
            <c:idx val="1"/>
            <c:bubble3D val="0"/>
            <c:explosion val="0"/>
            <c:spPr>
              <a:solidFill>
                <a:srgbClr val="CCCCCC"/>
              </a:solidFill>
              <a:ln w="19050">
                <a:solidFill>
                  <a:schemeClr val="lt1"/>
                </a:solidFill>
              </a:ln>
              <a:effectLst/>
            </c:spPr>
          </c:dPt>
          <c:cat>
            <c:strRef>
              <c:f>'Fig10a-b'!$A$40:$A$41</c:f>
              <c:strCache>
                <c:ptCount val="2"/>
                <c:pt idx="0">
                  <c:v>Not passed</c:v>
                </c:pt>
                <c:pt idx="1">
                  <c:v>Other</c:v>
                </c:pt>
              </c:strCache>
            </c:strRef>
          </c:cat>
          <c:val>
            <c:numRef>
              <c:f>'Fig10a-b'!$B$40:$B$41</c:f>
              <c:numCache>
                <c:formatCode>0.0%</c:formatCode>
                <c:ptCount val="2"/>
                <c:pt idx="0">
                  <c:v>1.7795816422104278E-2</c:v>
                </c:pt>
                <c:pt idx="1">
                  <c:v>0.98220418357789574</c:v>
                </c:pt>
              </c:numCache>
            </c:numRef>
          </c:val>
        </c:ser>
        <c:dLbls>
          <c:showLegendKey val="0"/>
          <c:showVal val="0"/>
          <c:showCatName val="0"/>
          <c:showSerName val="0"/>
          <c:showPercent val="0"/>
          <c:showBubbleSize val="0"/>
          <c:showLeaderLines val="1"/>
        </c:dLbls>
        <c:firstSliceAng val="4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explosion val="0"/>
            <c:spPr>
              <a:solidFill>
                <a:srgbClr val="CCCCCC"/>
              </a:solidFill>
              <a:ln w="19050">
                <a:solidFill>
                  <a:schemeClr val="lt1"/>
                </a:solidFill>
              </a:ln>
              <a:effectLst/>
            </c:spPr>
          </c:dPt>
          <c:cat>
            <c:strRef>
              <c:f>'Fig10a-b'!$A$43:$A$44</c:f>
              <c:strCache>
                <c:ptCount val="2"/>
                <c:pt idx="0">
                  <c:v>Did not take/not required</c:v>
                </c:pt>
                <c:pt idx="1">
                  <c:v>Other</c:v>
                </c:pt>
              </c:strCache>
            </c:strRef>
          </c:cat>
          <c:val>
            <c:numRef>
              <c:f>'Fig10a-b'!$B$43:$B$44</c:f>
              <c:numCache>
                <c:formatCode>0.0%</c:formatCode>
                <c:ptCount val="2"/>
                <c:pt idx="0">
                  <c:v>0.33031532937870745</c:v>
                </c:pt>
                <c:pt idx="1">
                  <c:v>0.66968467062129255</c:v>
                </c:pt>
              </c:numCache>
            </c:numRef>
          </c:val>
        </c:ser>
        <c:dLbls>
          <c:showLegendKey val="0"/>
          <c:showVal val="0"/>
          <c:showCatName val="0"/>
          <c:showSerName val="0"/>
          <c:showPercent val="0"/>
          <c:showBubbleSize val="0"/>
          <c:showLeaderLines val="1"/>
        </c:dLbls>
        <c:firstSliceAng val="16"/>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'Fig10a-b'!$A$37:$A$38</c:f>
              <c:strCache>
                <c:ptCount val="2"/>
                <c:pt idx="0">
                  <c:v>Unknown</c:v>
                </c:pt>
                <c:pt idx="1">
                  <c:v>Other</c:v>
                </c:pt>
              </c:strCache>
            </c:strRef>
          </c:cat>
          <c:val>
            <c:numRef>
              <c:f>'Fig10a-b'!$B$37:$B$38</c:f>
              <c:numCache>
                <c:formatCode>0.0%</c:formatCode>
                <c:ptCount val="2"/>
                <c:pt idx="0">
                  <c:v>0.25569778332812987</c:v>
                </c:pt>
                <c:pt idx="1">
                  <c:v>0.74430221667187013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rPr>
              <a:t>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'Fig10a-b'!$A$65:$A$66</c:f>
              <c:strCache>
                <c:ptCount val="2"/>
                <c:pt idx="0">
                  <c:v>Passed</c:v>
                </c:pt>
                <c:pt idx="1">
                  <c:v>Other</c:v>
                </c:pt>
              </c:strCache>
            </c:strRef>
          </c:cat>
          <c:val>
            <c:numRef>
              <c:f>'Fig10a-b'!$B$65:$B$66</c:f>
              <c:numCache>
                <c:formatCode>0.0%</c:formatCode>
                <c:ptCount val="2"/>
                <c:pt idx="0">
                  <c:v>0.43351002535146349</c:v>
                </c:pt>
                <c:pt idx="1">
                  <c:v>0.56648997464853657</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'Fig1a-c'!$D$38</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'Fig1a-c'!$C$42:$C$52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'Fig1a-c'!$D$42:$D$52</c:f>
              <c:numCache>
                <c:formatCode>_(* #,##0_);_(* \(#,##0\);_(* "-"??_);_(@_)</c:formatCode>
                <c:ptCount val="11"/>
                <c:pt idx="0">
                  <c:v>14596</c:v>
                </c:pt>
                <c:pt idx="1">
                  <c:v>15149</c:v>
                </c:pt>
                <c:pt idx="2">
                  <c:v>15122</c:v>
                </c:pt>
                <c:pt idx="3">
                  <c:v>15784</c:v>
                </c:pt>
                <c:pt idx="4">
                  <c:v>13330</c:v>
                </c:pt>
                <c:pt idx="5">
                  <c:v>11660</c:v>
                </c:pt>
                <c:pt idx="6">
                  <c:v>11323</c:v>
                </c:pt>
                <c:pt idx="7">
                  <c:v>9725</c:v>
                </c:pt>
                <c:pt idx="8">
                  <c:v>9015</c:v>
                </c:pt>
                <c:pt idx="9">
                  <c:v>8595</c:v>
                </c:pt>
                <c:pt idx="10">
                  <c:v>8111</c:v>
                </c:pt>
              </c:numCache>
            </c:numRef>
          </c:val>
        </c:ser>
        <c:ser>
          <c:idx val="1"/>
          <c:order val="1"/>
          <c:tx>
            <c:strRef>
              <c:f>'Fig1a-c'!$E$38</c:f>
              <c:strCache>
                <c:ptCount val="1"/>
                <c:pt idx="0">
                  <c:v>First-year enrollment</c:v>
                </c:pt>
              </c:strCache>
            </c:strRef>
          </c:tx>
          <c:spPr>
            <a:solidFill>
              <a:srgbClr val="F0B323"/>
            </a:solidFill>
          </c:spPr>
          <c:invertIfNegative val="0"/>
          <c:dLbls>
            <c:dLbl>
              <c:idx val="0"/>
              <c:layout>
                <c:manualLayout>
                  <c:x val="1.1594202898550725E-2"/>
                  <c:y val="1.282051282051282E-2"/>
                </c:manualLayout>
              </c:layout>
              <c:showLegendKey val="0"/>
              <c:showVal val="1"/>
              <c:showCatName val="0"/>
              <c:showSerName val="0"/>
              <c:showPercent val="0"/>
              <c:showBubbleSize val="0"/>
              <c:extLst>
                <c:ext xmlns:c15="http://schemas.microsoft.com/office/drawing/2012/chart" uri="{CE6537A1-D6FC-4f65-9D91-7224C49458BB}"/>
              </c:extLst>
            </c:dLbl>
            <c:dLbl>
              <c:idx val="1"/>
              <c:layout>
                <c:manualLayout>
                  <c:x val="1.0144927536231882E-2"/>
                  <c:y val="9.6153846153847061E-3"/>
                </c:manualLayout>
              </c:layout>
              <c:showLegendKey val="0"/>
              <c:showVal val="1"/>
              <c:showCatName val="0"/>
              <c:showSerName val="0"/>
              <c:showPercent val="0"/>
              <c:showBubbleSize val="0"/>
              <c:extLst>
                <c:ext xmlns:c15="http://schemas.microsoft.com/office/drawing/2012/chart" uri="{CE6537A1-D6FC-4f65-9D91-7224C49458BB}"/>
              </c:extLst>
            </c:dLbl>
            <c:dLbl>
              <c:idx val="2"/>
              <c:layout>
                <c:manualLayout>
                  <c:x val="6.9504778453517834E-3"/>
                  <c:y val="0"/>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1.0144927536231882E-2"/>
                  <c:y val="9.6151322430850766E-3"/>
                </c:manualLayout>
              </c:layout>
              <c:showLegendKey val="0"/>
              <c:showVal val="1"/>
              <c:showCatName val="0"/>
              <c:showSerName val="0"/>
              <c:showPercent val="0"/>
              <c:showBubbleSize val="0"/>
              <c:extLst>
                <c:ext xmlns:c15="http://schemas.microsoft.com/office/drawing/2012/chart" uri="{CE6537A1-D6FC-4f65-9D91-7224C49458BB}"/>
              </c:extLst>
            </c:dLbl>
            <c:dLbl>
              <c:idx val="4"/>
              <c:layout>
                <c:manualLayout>
                  <c:x val="9.2894247594049895E-3"/>
                  <c:y val="3.2051983085447651E-3"/>
                </c:manualLayout>
              </c:layout>
              <c:showLegendKey val="0"/>
              <c:showVal val="1"/>
              <c:showCatName val="0"/>
              <c:showSerName val="0"/>
              <c:showPercent val="0"/>
              <c:showBubbleSize val="0"/>
              <c:extLst>
                <c:ext xmlns:c15="http://schemas.microsoft.com/office/drawing/2012/chart" uri="{CE6537A1-D6FC-4f65-9D91-7224C49458BB}"/>
              </c:extLst>
            </c:dLbl>
            <c:dLbl>
              <c:idx val="5"/>
              <c:layout>
                <c:manualLayout>
                  <c:x val="8.6956521739131546E-3"/>
                  <c:y val="6.4102564102564309E-3"/>
                </c:manualLayout>
              </c:layout>
              <c:showLegendKey val="0"/>
              <c:showVal val="1"/>
              <c:showCatName val="0"/>
              <c:showSerName val="0"/>
              <c:showPercent val="0"/>
              <c:showBubbleSize val="0"/>
              <c:extLst>
                <c:ext xmlns:c15="http://schemas.microsoft.com/office/drawing/2012/chart" uri="{CE6537A1-D6FC-4f65-9D91-7224C49458BB}"/>
              </c:extLst>
            </c:dLbl>
            <c:dLbl>
              <c:idx val="6"/>
              <c:layout>
                <c:manualLayout>
                  <c:x val="6.9504778453518675E-3"/>
                  <c:y val="-2.9828486204325128E-3"/>
                </c:manualLayout>
              </c:layout>
              <c:showLegendKey val="0"/>
              <c:showVal val="1"/>
              <c:showCatName val="0"/>
              <c:showSerName val="0"/>
              <c:showPercent val="0"/>
              <c:showBubbleSize val="0"/>
              <c:extLst>
                <c:ext xmlns:c15="http://schemas.microsoft.com/office/drawing/2012/chart" uri="{CE6537A1-D6FC-4f65-9D91-7224C49458BB}"/>
              </c:extLst>
            </c:dLbl>
            <c:dLbl>
              <c:idx val="7"/>
              <c:layout>
                <c:manualLayout>
                  <c:x val="1.0416666666666666E-2"/>
                  <c:y val="0"/>
                </c:manualLayout>
              </c:layout>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Lst>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'Fig1a-c'!$C$42:$C$52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'Fig1a-c'!$E$42:$E$52</c:f>
              <c:numCache>
                <c:formatCode>_(* #,##0_);_(* \(#,##0\);_(* "-"??_);_(@_)</c:formatCode>
                <c:ptCount val="11"/>
                <c:pt idx="0">
                  <c:v>8633</c:v>
                </c:pt>
                <c:pt idx="1">
                  <c:v>10054</c:v>
                </c:pt>
                <c:pt idx="2">
                  <c:v>10390</c:v>
                </c:pt>
                <c:pt idx="3">
                  <c:v>9620</c:v>
                </c:pt>
                <c:pt idx="4">
                  <c:v>8198</c:v>
                </c:pt>
                <c:pt idx="5">
                  <c:v>7397</c:v>
                </c:pt>
                <c:pt idx="6">
                  <c:v>7601</c:v>
                </c:pt>
                <c:pt idx="7">
                  <c:v>6875</c:v>
                </c:pt>
                <c:pt idx="8">
                  <c:v>6080</c:v>
                </c:pt>
                <c:pt idx="9">
                  <c:v>5962</c:v>
                </c:pt>
                <c:pt idx="10">
                  <c:v>5775</c:v>
                </c:pt>
              </c:numCache>
            </c:numRef>
          </c:val>
        </c:ser>
        <c:dLbls>
          <c:showLegendKey val="0"/>
          <c:showVal val="0"/>
          <c:showCatName val="0"/>
          <c:showSerName val="0"/>
          <c:showPercent val="0"/>
          <c:showBubbleSize val="0"/>
        </c:dLbls>
        <c:gapWidth val="150"/>
        <c:axId val="217215216"/>
        <c:axId val="217217176"/>
      </c:barChart>
      <c:lineChart>
        <c:grouping val="standard"/>
        <c:varyColors val="0"/>
        <c:ser>
          <c:idx val="2"/>
          <c:order val="2"/>
          <c:tx>
            <c:strRef>
              <c:f>'Fig1a-c'!$F$38</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'Fig1a-c'!$C$42:$C$52</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'Fig1a-c'!$F$42:$F$52</c:f>
              <c:numCache>
                <c:formatCode>General</c:formatCode>
                <c:ptCount val="11"/>
                <c:pt idx="0">
                  <c:v>272</c:v>
                </c:pt>
                <c:pt idx="1">
                  <c:v>277</c:v>
                </c:pt>
                <c:pt idx="2">
                  <c:v>279</c:v>
                </c:pt>
                <c:pt idx="3">
                  <c:v>287</c:v>
                </c:pt>
                <c:pt idx="4">
                  <c:v>278</c:v>
                </c:pt>
                <c:pt idx="5">
                  <c:v>273</c:v>
                </c:pt>
                <c:pt idx="6">
                  <c:v>272</c:v>
                </c:pt>
                <c:pt idx="7">
                  <c:v>264</c:v>
                </c:pt>
                <c:pt idx="8">
                  <c:v>257</c:v>
                </c:pt>
                <c:pt idx="9">
                  <c:v>256</c:v>
                </c:pt>
                <c:pt idx="10">
                  <c:v>251</c:v>
                </c:pt>
              </c:numCache>
            </c:numRef>
          </c:val>
          <c:smooth val="0"/>
        </c:ser>
        <c:dLbls>
          <c:showLegendKey val="0"/>
          <c:showVal val="0"/>
          <c:showCatName val="0"/>
          <c:showSerName val="0"/>
          <c:showPercent val="0"/>
          <c:showBubbleSize val="0"/>
        </c:dLbls>
        <c:marker val="1"/>
        <c:smooth val="0"/>
        <c:axId val="217216000"/>
        <c:axId val="217215608"/>
      </c:lineChart>
      <c:catAx>
        <c:axId val="217215216"/>
        <c:scaling>
          <c:orientation val="minMax"/>
        </c:scaling>
        <c:delete val="0"/>
        <c:axPos val="b"/>
        <c:title>
          <c:tx>
            <c:rich>
              <a:bodyPr/>
              <a:lstStyle/>
              <a:p>
                <a:pPr>
                  <a:defRPr/>
                </a:pPr>
                <a:r>
                  <a:rPr lang="en-US"/>
                  <a:t>Academic Year</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17217176"/>
        <c:crosses val="autoZero"/>
        <c:auto val="1"/>
        <c:lblAlgn val="ctr"/>
        <c:lblOffset val="100"/>
        <c:noMultiLvlLbl val="0"/>
      </c:catAx>
      <c:valAx>
        <c:axId val="217217176"/>
        <c:scaling>
          <c:orientation val="minMax"/>
          <c:max val="180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17215216"/>
        <c:crosses val="autoZero"/>
        <c:crossBetween val="between"/>
        <c:majorUnit val="2000"/>
      </c:valAx>
      <c:valAx>
        <c:axId val="217215608"/>
        <c:scaling>
          <c:orientation val="minMax"/>
          <c:max val="8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17216000"/>
        <c:crosses val="max"/>
        <c:crossBetween val="between"/>
        <c:majorUnit val="100"/>
      </c:valAx>
      <c:catAx>
        <c:axId val="217216000"/>
        <c:scaling>
          <c:orientation val="minMax"/>
        </c:scaling>
        <c:delete val="1"/>
        <c:axPos val="b"/>
        <c:numFmt formatCode="General" sourceLinked="1"/>
        <c:majorTickMark val="out"/>
        <c:minorTickMark val="none"/>
        <c:tickLblPos val="none"/>
        <c:crossAx val="217215608"/>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Not Passed</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'Fig10a-b'!$A$59:$A$60</c:f>
              <c:strCache>
                <c:ptCount val="2"/>
                <c:pt idx="0">
                  <c:v>Not passed</c:v>
                </c:pt>
                <c:pt idx="1">
                  <c:v>Other</c:v>
                </c:pt>
              </c:strCache>
            </c:strRef>
          </c:cat>
          <c:val>
            <c:numRef>
              <c:f>'Fig10a-b'!$B$59:$B$60</c:f>
              <c:numCache>
                <c:formatCode>0.0%</c:formatCode>
                <c:ptCount val="2"/>
                <c:pt idx="0">
                  <c:v>3.8949066605208575E-2</c:v>
                </c:pt>
                <c:pt idx="1">
                  <c:v>0.96105093339479142</c:v>
                </c:pt>
              </c:numCache>
            </c:numRef>
          </c:val>
        </c:ser>
        <c:dLbls>
          <c:showLegendKey val="0"/>
          <c:showVal val="0"/>
          <c:showCatName val="0"/>
          <c:showSerName val="0"/>
          <c:showPercent val="0"/>
          <c:showBubbleSize val="0"/>
          <c:showLeaderLines val="1"/>
        </c:dLbls>
        <c:firstSliceAng val="41"/>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Did not take/Not required</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doughnutChart>
        <c:varyColors val="1"/>
        <c:ser>
          <c:idx val="0"/>
          <c:order val="0"/>
          <c:spPr>
            <a:solidFill>
              <a:srgbClr val="0076BE"/>
            </a:solidFill>
          </c:spPr>
          <c:explosion val="2"/>
          <c:dPt>
            <c:idx val="0"/>
            <c:bubble3D val="0"/>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'Fig10a-b'!$A$62:$A$63</c:f>
              <c:strCache>
                <c:ptCount val="2"/>
                <c:pt idx="0">
                  <c:v>Did not take/not required</c:v>
                </c:pt>
                <c:pt idx="1">
                  <c:v>Other</c:v>
                </c:pt>
              </c:strCache>
            </c:strRef>
          </c:cat>
          <c:val>
            <c:numRef>
              <c:f>'Fig10a-b'!$B$62:$B$63</c:f>
              <c:numCache>
                <c:formatCode>0.0%</c:formatCode>
                <c:ptCount val="2"/>
                <c:pt idx="0">
                  <c:v>0.25697165245448261</c:v>
                </c:pt>
                <c:pt idx="1">
                  <c:v>0.74302834754551739</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200" b="1"/>
              <a:t>Unknown</a:t>
            </a:r>
          </a:p>
        </c:rich>
      </c:tx>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931392893931519"/>
          <c:y val="0.17989058838909502"/>
          <c:w val="0.68230209950658138"/>
          <c:h val="0.76157386456961074"/>
        </c:manualLayout>
      </c:layout>
      <c:doughnutChart>
        <c:varyColors val="1"/>
        <c:ser>
          <c:idx val="0"/>
          <c:order val="0"/>
          <c:spPr>
            <a:solidFill>
              <a:srgbClr val="0076BE"/>
            </a:solidFill>
          </c:spPr>
          <c:dPt>
            <c:idx val="0"/>
            <c:bubble3D val="0"/>
            <c:explosion val="3"/>
            <c:spPr>
              <a:solidFill>
                <a:srgbClr val="0076BE"/>
              </a:solidFill>
              <a:ln w="19050">
                <a:solidFill>
                  <a:schemeClr val="lt1"/>
                </a:solidFill>
              </a:ln>
              <a:effectLst/>
            </c:spPr>
          </c:dPt>
          <c:dPt>
            <c:idx val="1"/>
            <c:bubble3D val="0"/>
            <c:spPr>
              <a:solidFill>
                <a:srgbClr val="CCCCCC"/>
              </a:solidFill>
              <a:ln w="19050">
                <a:solidFill>
                  <a:schemeClr val="lt1"/>
                </a:solidFill>
              </a:ln>
              <a:effectLst/>
            </c:spPr>
          </c:dPt>
          <c:cat>
            <c:strRef>
              <c:f>'Fig10a-b'!$A$56:$A$57</c:f>
              <c:strCache>
                <c:ptCount val="2"/>
                <c:pt idx="0">
                  <c:v>Unknown</c:v>
                </c:pt>
                <c:pt idx="1">
                  <c:v>Other</c:v>
                </c:pt>
              </c:strCache>
            </c:strRef>
          </c:cat>
          <c:val>
            <c:numRef>
              <c:f>'Fig10a-b'!$B$56:$B$57</c:f>
              <c:numCache>
                <c:formatCode>0.0%</c:formatCode>
                <c:ptCount val="2"/>
                <c:pt idx="0">
                  <c:v>0.27056925558884537</c:v>
                </c:pt>
                <c:pt idx="1">
                  <c:v>0.72943074441115463</c:v>
                </c:pt>
              </c:numCache>
            </c:numRef>
          </c:val>
        </c:ser>
        <c:dLbls>
          <c:showLegendKey val="0"/>
          <c:showVal val="0"/>
          <c:showCatName val="0"/>
          <c:showSerName val="0"/>
          <c:showPercent val="0"/>
          <c:showBubbleSize val="0"/>
          <c:showLeaderLines val="1"/>
        </c:dLbls>
        <c:firstSliceAng val="0"/>
        <c:holeSize val="48"/>
      </c:doughnut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4"/>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389744640423394E-2"/>
          <c:y val="0.10018558172733762"/>
          <c:w val="0.92483386461891082"/>
          <c:h val="0.68937732890455072"/>
        </c:manualLayout>
      </c:layout>
      <c:barChart>
        <c:barDir val="col"/>
        <c:grouping val="stacked"/>
        <c:varyColors val="0"/>
        <c:ser>
          <c:idx val="0"/>
          <c:order val="0"/>
          <c:tx>
            <c:strRef>
              <c:f>'Fig11 | Tab14'!$B$4</c:f>
              <c:strCache>
                <c:ptCount val="1"/>
                <c:pt idx="0">
                  <c:v>Average hours per week</c:v>
                </c:pt>
              </c:strCache>
            </c:strRef>
          </c:tx>
          <c:spPr>
            <a:solidFill>
              <a:srgbClr val="F26522"/>
            </a:solidFill>
            <a:ln w="28575">
              <a:solidFill>
                <a:srgbClr val="F26522"/>
              </a:solidFill>
            </a:ln>
            <a:effectLst/>
          </c:spPr>
          <c:invertIfNegative val="0"/>
          <c:dLbls>
            <c:dLbl>
              <c:idx val="0"/>
              <c:layout>
                <c:manualLayout>
                  <c:x val="0"/>
                  <c:y val="-9.162251934782242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0"/>
                  <c:y val="-6.73714500890815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3.5920887507728551E-17"/>
                  <c:y val="-5.534651851602061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5.514508759210237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9.7967188551508063E-4"/>
                  <c:y val="-5.20883283593834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7.1841775015457102E-17"/>
                  <c:y val="-5.086805262832509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4.699410432368341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1.9593437710301613E-3"/>
                  <c:y val="-4.597525951654329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4.0881035480843264E-2"/>
                </c:manualLayout>
              </c:layout>
              <c:dLblPos val="ct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Scheduling use of program facilities</c:v>
                </c:pt>
                <c:pt idx="7">
                  <c:v>Determining admissions criteria and procedures</c:v>
                </c:pt>
                <c:pt idx="8">
                  <c:v>Selection and recommendation of individuals for faculty appintments and promotion</c:v>
                </c:pt>
              </c:strCache>
            </c:strRef>
          </c:cat>
          <c:val>
            <c:numRef>
              <c:f>'Fig11 | Tab14'!$B$5:$B$13</c:f>
              <c:numCache>
                <c:formatCode>General</c:formatCode>
                <c:ptCount val="9"/>
                <c:pt idx="0">
                  <c:v>5.4</c:v>
                </c:pt>
                <c:pt idx="1">
                  <c:v>3.9</c:v>
                </c:pt>
                <c:pt idx="2">
                  <c:v>2.5</c:v>
                </c:pt>
                <c:pt idx="3">
                  <c:v>2.2000000000000002</c:v>
                </c:pt>
                <c:pt idx="4">
                  <c:v>2.1</c:v>
                </c:pt>
                <c:pt idx="5">
                  <c:v>1.7</c:v>
                </c:pt>
                <c:pt idx="6">
                  <c:v>1.3</c:v>
                </c:pt>
                <c:pt idx="7">
                  <c:v>1.5</c:v>
                </c:pt>
                <c:pt idx="8">
                  <c:v>0.9</c:v>
                </c:pt>
              </c:numCache>
            </c:numRef>
          </c:val>
        </c:ser>
        <c:ser>
          <c:idx val="1"/>
          <c:order val="1"/>
          <c:tx>
            <c:strRef>
              <c:f>'Fig11 | Tab14'!$C$4</c:f>
              <c:strCache>
                <c:ptCount val="1"/>
                <c:pt idx="0">
                  <c:v>Maximum</c:v>
                </c:pt>
              </c:strCache>
            </c:strRef>
          </c:t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8575">
              <a:solidFill>
                <a:srgbClr val="F26522"/>
              </a:solidFill>
            </a:ln>
            <a:effectLst/>
          </c:spPr>
          <c:invertIfNegative val="0"/>
          <c:dLbls>
            <c:dLbl>
              <c:idx val="0"/>
              <c:layout>
                <c:manualLayout>
                  <c:x val="-3.9456883211393574E-3"/>
                  <c:y val="-0.2871674889991801"/>
                </c:manualLayout>
              </c:layout>
              <c:tx>
                <c:rich>
                  <a:bodyPr/>
                  <a:lstStyle/>
                  <a:p>
                    <a:r>
                      <a:rPr lang="en-US"/>
                      <a:t>Max</a:t>
                    </a:r>
                    <a:r>
                      <a:rPr lang="en-US" baseline="0"/>
                      <a:t>=30</a:t>
                    </a:r>
                    <a:r>
                      <a:rPr lang="en-US"/>
                      <a:t> hrs</a:t>
                    </a:r>
                  </a:p>
                </c:rich>
              </c:tx>
              <c:showLegendKey val="0"/>
              <c:showVal val="1"/>
              <c:showCatName val="0"/>
              <c:showSerName val="0"/>
              <c:showPercent val="0"/>
              <c:showBubbleSize val="0"/>
              <c:extLst>
                <c:ext xmlns:c15="http://schemas.microsoft.com/office/drawing/2012/chart" uri="{CE6537A1-D6FC-4f65-9D91-7224C49458BB}"/>
              </c:extLst>
            </c:dLbl>
            <c:dLbl>
              <c:idx val="1"/>
              <c:layout>
                <c:manualLayout>
                  <c:x val="-1.0066627669610337E-3"/>
                  <c:y val="-0.19700224625341431"/>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2"/>
              <c:layout>
                <c:manualLayout>
                  <c:x val="-2.7013531833228576E-5"/>
                  <c:y val="-0.21458390945124467"/>
                </c:manualLayout>
              </c:layout>
              <c:tx>
                <c:rich>
                  <a:bodyPr/>
                  <a:lstStyle/>
                  <a:p>
                    <a:r>
                      <a:rPr lang="en-US"/>
                      <a:t>Max=20 hrs</a:t>
                    </a:r>
                  </a:p>
                </c:rich>
              </c:tx>
              <c:showLegendKey val="0"/>
              <c:showVal val="1"/>
              <c:showCatName val="0"/>
              <c:showSerName val="0"/>
              <c:showPercent val="0"/>
              <c:showBubbleSize val="0"/>
              <c:extLst>
                <c:ext xmlns:c15="http://schemas.microsoft.com/office/drawing/2012/chart" uri="{CE6537A1-D6FC-4f65-9D91-7224C49458BB}"/>
              </c:extLst>
            </c:dLbl>
            <c:dLbl>
              <c:idx val="3"/>
              <c:layout>
                <c:manualLayout>
                  <c:x val="-7.1841775015457102E-17"/>
                  <c:y val="-0.21698786581013568"/>
                </c:manualLayout>
              </c:layout>
              <c:tx>
                <c:rich>
                  <a:bodyPr/>
                  <a:lstStyle/>
                  <a:p>
                    <a:r>
                      <a:rPr lang="en-US"/>
                      <a:t>Max=20</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4"/>
              <c:layout>
                <c:manualLayout>
                  <c:x val="7.7139518544494536E-8"/>
                  <c:y val="-0.2612418576157638"/>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Max=24</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6.3208430053433004E-2"/>
                      <c:h val="5.5674518201284787E-2"/>
                    </c:manualLayout>
                  </c15:layout>
                </c:ext>
              </c:extLst>
            </c:dLbl>
            <c:dLbl>
              <c:idx val="5"/>
              <c:layout>
                <c:manualLayout>
                  <c:x val="1.7983071623922072E-5"/>
                  <c:y val="-0.29844023656007879"/>
                </c:manualLayout>
              </c:layout>
              <c:tx>
                <c:rich>
                  <a:bodyPr/>
                  <a:lstStyle/>
                  <a:p>
                    <a:r>
                      <a:rPr lang="en-US"/>
                      <a:t>Max=28</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6"/>
              <c:layout>
                <c:manualLayout>
                  <c:x val="-1.9773593906743684E-3"/>
                  <c:y val="-0.17694655081238689"/>
                </c:manualLayout>
              </c:layout>
              <c:tx>
                <c:rich>
                  <a:bodyPr/>
                  <a:lstStyle/>
                  <a:p>
                    <a:r>
                      <a:rPr lang="en-US"/>
                      <a:t>Max=15</a:t>
                    </a:r>
                    <a:r>
                      <a:rPr lang="en-US" baseline="0"/>
                      <a:t> </a:t>
                    </a:r>
                    <a:r>
                      <a:rPr lang="en-US"/>
                      <a:t>hrs</a:t>
                    </a:r>
                  </a:p>
                </c:rich>
              </c:tx>
              <c:showLegendKey val="0"/>
              <c:showVal val="1"/>
              <c:showCatName val="0"/>
              <c:showSerName val="0"/>
              <c:showPercent val="0"/>
              <c:showBubbleSize val="0"/>
              <c:extLst>
                <c:ext xmlns:c15="http://schemas.microsoft.com/office/drawing/2012/chart" uri="{CE6537A1-D6FC-4f65-9D91-7224C49458BB}"/>
              </c:extLst>
            </c:dLbl>
            <c:dLbl>
              <c:idx val="7"/>
              <c:layout>
                <c:manualLayout>
                  <c:x val="1.0156932271702676E-3"/>
                  <c:y val="-0.10931855560568791"/>
                </c:manualLayout>
              </c:layout>
              <c:tx>
                <c:rich>
                  <a:bodyPr/>
                  <a:lstStyle/>
                  <a:p>
                    <a:r>
                      <a:rPr lang="en-US"/>
                      <a:t>Max=8 hrs</a:t>
                    </a:r>
                  </a:p>
                </c:rich>
              </c:tx>
              <c:showLegendKey val="0"/>
              <c:showVal val="1"/>
              <c:showCatName val="0"/>
              <c:showSerName val="0"/>
              <c:showPercent val="0"/>
              <c:showBubbleSize val="0"/>
              <c:extLst>
                <c:ext xmlns:c15="http://schemas.microsoft.com/office/drawing/2012/chart" uri="{CE6537A1-D6FC-4f65-9D91-7224C49458BB}"/>
              </c:extLst>
            </c:dLbl>
            <c:dLbl>
              <c:idx val="8"/>
              <c:layout>
                <c:manualLayout>
                  <c:x val="-6.3594680560704394E-4"/>
                  <c:y val="-9.4591768912434926E-2"/>
                </c:manualLayout>
              </c:layout>
              <c:tx>
                <c:rich>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solidFill>
                          <a:sysClr val="windowText" lastClr="000000"/>
                        </a:solidFill>
                      </a:rPr>
                      <a:t>Max=6</a:t>
                    </a:r>
                    <a:r>
                      <a:rPr lang="en-US" baseline="0">
                        <a:solidFill>
                          <a:sysClr val="windowText" lastClr="000000"/>
                        </a:solidFill>
                      </a:rPr>
                      <a:t> h</a:t>
                    </a:r>
                    <a:r>
                      <a:rPr lang="en-US">
                        <a:solidFill>
                          <a:sysClr val="windowText" lastClr="000000"/>
                        </a:solidFill>
                      </a:rPr>
                      <a:t>rs</a:t>
                    </a:r>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8.8014057001199034E-2"/>
                      <c:h val="8.0098582871226121E-2"/>
                    </c:manualLayout>
                  </c15:layout>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 | Tab14'!$A$5:$A$13</c:f>
              <c:strCache>
                <c:ptCount val="9"/>
                <c:pt idx="0">
                  <c:v>Curriculum development and coordination</c:v>
                </c:pt>
                <c:pt idx="1">
                  <c:v>Development and responsibilities to maintain CODA accreditation compliance and documentation</c:v>
                </c:pt>
                <c:pt idx="2">
                  <c:v>Supervision and evaluation of faculty</c:v>
                </c:pt>
                <c:pt idx="3">
                  <c:v>Fiscal administration</c:v>
                </c:pt>
                <c:pt idx="4">
                  <c:v>Determining faculty teaching assignments and schedules</c:v>
                </c:pt>
                <c:pt idx="5">
                  <c:v>Budget preparation</c:v>
                </c:pt>
                <c:pt idx="6">
                  <c:v>Scheduling use of program facilities</c:v>
                </c:pt>
                <c:pt idx="7">
                  <c:v>Determining admissions criteria and procedures</c:v>
                </c:pt>
                <c:pt idx="8">
                  <c:v>Selection and recommendation of individuals for faculty appintments and promotion</c:v>
                </c:pt>
              </c:strCache>
            </c:strRef>
          </c:cat>
          <c:val>
            <c:numRef>
              <c:f>'Fig11 | Tab14'!$C$5:$C$13</c:f>
              <c:numCache>
                <c:formatCode>General</c:formatCode>
                <c:ptCount val="9"/>
                <c:pt idx="0">
                  <c:v>24.6</c:v>
                </c:pt>
                <c:pt idx="1">
                  <c:v>16.100000000000001</c:v>
                </c:pt>
                <c:pt idx="2">
                  <c:v>17.5</c:v>
                </c:pt>
                <c:pt idx="3">
                  <c:v>17.8</c:v>
                </c:pt>
                <c:pt idx="4">
                  <c:v>21.9</c:v>
                </c:pt>
                <c:pt idx="5">
                  <c:v>26.3</c:v>
                </c:pt>
                <c:pt idx="6">
                  <c:v>13.7</c:v>
                </c:pt>
                <c:pt idx="7">
                  <c:v>6.5</c:v>
                </c:pt>
                <c:pt idx="8">
                  <c:v>5.0999999999999996</c:v>
                </c:pt>
              </c:numCache>
            </c:numRef>
          </c:val>
        </c:ser>
        <c:dLbls>
          <c:showLegendKey val="0"/>
          <c:showVal val="0"/>
          <c:showCatName val="0"/>
          <c:showSerName val="0"/>
          <c:showPercent val="0"/>
          <c:showBubbleSize val="0"/>
        </c:dLbls>
        <c:gapWidth val="50"/>
        <c:overlap val="100"/>
        <c:axId val="247708464"/>
        <c:axId val="247706896"/>
      </c:barChart>
      <c:catAx>
        <c:axId val="247708464"/>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a:solidFill>
                      <a:sysClr val="windowText" lastClr="000000"/>
                    </a:solidFill>
                    <a:latin typeface="Arial" panose="020B0604020202020204" pitchFamily="34" charset="0"/>
                    <a:cs typeface="Arial" panose="020B0604020202020204" pitchFamily="34" charset="0"/>
                  </a:rPr>
                  <a:t>Program Activities</a:t>
                </a:r>
              </a:p>
            </c:rich>
          </c:tx>
          <c:layout>
            <c:manualLayout>
              <c:xMode val="edge"/>
              <c:yMode val="edge"/>
              <c:x val="0.4877364014892786"/>
              <c:y val="0.92760320394331486"/>
            </c:manualLayout>
          </c:layout>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a:glow rad="12700">
              <a:schemeClr val="accent1">
                <a:alpha val="40000"/>
              </a:schemeClr>
            </a:glow>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7706896"/>
        <c:crosses val="autoZero"/>
        <c:auto val="1"/>
        <c:lblAlgn val="ctr"/>
        <c:lblOffset val="100"/>
        <c:noMultiLvlLbl val="0"/>
      </c:catAx>
      <c:valAx>
        <c:axId val="247706896"/>
        <c:scaling>
          <c:orientation val="minMax"/>
          <c:max val="3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Average/Maximum Number of Hours Per Week</a:t>
                </a:r>
              </a:p>
            </c:rich>
          </c:tx>
          <c:layout>
            <c:manualLayout>
              <c:xMode val="edge"/>
              <c:yMode val="edge"/>
              <c:x val="8.6122975304094782E-3"/>
              <c:y val="4.6265519135689437E-2"/>
            </c:manualLayout>
          </c:layout>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770846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032050968838862E-2"/>
          <c:y val="3.1496049973732627E-2"/>
          <c:w val="0.9369679490311611"/>
          <c:h val="0.82625671099398146"/>
        </c:manualLayout>
      </c:layout>
      <c:barChart>
        <c:barDir val="col"/>
        <c:grouping val="clustered"/>
        <c:varyColors val="0"/>
        <c:ser>
          <c:idx val="0"/>
          <c:order val="0"/>
          <c:tx>
            <c:strRef>
              <c:f>'Fig12a-c'!$B$7</c:f>
              <c:strCache>
                <c:ptCount val="1"/>
                <c:pt idx="0">
                  <c:v>Bachelors degree</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'Fig12a-c'!$C$7</c:f>
              <c:numCache>
                <c:formatCode>0.0%</c:formatCode>
                <c:ptCount val="1"/>
                <c:pt idx="0">
                  <c:v>0.41611295681063121</c:v>
                </c:pt>
              </c:numCache>
            </c:numRef>
          </c:val>
        </c:ser>
        <c:ser>
          <c:idx val="1"/>
          <c:order val="1"/>
          <c:tx>
            <c:strRef>
              <c:f>'Fig12a-c'!$B$8</c:f>
              <c:strCache>
                <c:ptCount val="1"/>
                <c:pt idx="0">
                  <c:v>Masters degree</c:v>
                </c:pt>
              </c:strCache>
            </c:strRef>
          </c:tx>
          <c:spPr>
            <a:solidFill>
              <a:srgbClr val="F26522"/>
            </a:solidFill>
            <a:ln>
              <a:noFill/>
            </a:ln>
            <a:effectLst/>
          </c:spPr>
          <c:invertIfNegative val="0"/>
          <c:dLbls>
            <c:dLbl>
              <c:idx val="0"/>
              <c:layout>
                <c:manualLayout>
                  <c:x val="-1.3668203604143855E-3"/>
                  <c:y val="-1.7204298744655153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'Fig12a-c'!$C$8</c:f>
              <c:numCache>
                <c:formatCode>0.0%</c:formatCode>
                <c:ptCount val="1"/>
                <c:pt idx="0">
                  <c:v>0.23338870431893688</c:v>
                </c:pt>
              </c:numCache>
            </c:numRef>
          </c:val>
        </c:ser>
        <c:ser>
          <c:idx val="2"/>
          <c:order val="2"/>
          <c:tx>
            <c:strRef>
              <c:f>'Fig12a-c'!$B$9</c:f>
              <c:strCache>
                <c:ptCount val="1"/>
                <c:pt idx="0">
                  <c:v>DDS/DMD</c:v>
                </c:pt>
              </c:strCache>
            </c:strRef>
          </c:tx>
          <c:spPr>
            <a:solidFill>
              <a:srgbClr val="C8102E"/>
            </a:solidFill>
            <a:ln>
              <a:noFill/>
            </a:ln>
            <a:effectLst/>
          </c:spPr>
          <c:invertIfNegative val="0"/>
          <c:dLbls>
            <c:dLbl>
              <c:idx val="0"/>
              <c:layout>
                <c:manualLayout>
                  <c:x val="0"/>
                  <c:y val="-3.49233717824574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'Fig12a-c'!$C$9</c:f>
              <c:numCache>
                <c:formatCode>0.0%</c:formatCode>
                <c:ptCount val="1"/>
                <c:pt idx="0">
                  <c:v>0.12043189368770764</c:v>
                </c:pt>
              </c:numCache>
            </c:numRef>
          </c:val>
        </c:ser>
        <c:ser>
          <c:idx val="3"/>
          <c:order val="3"/>
          <c:tx>
            <c:strRef>
              <c:f>'Fig12a-c'!$B$10</c:f>
              <c:strCache>
                <c:ptCount val="1"/>
                <c:pt idx="0">
                  <c:v>Associate degree</c:v>
                </c:pt>
              </c:strCache>
            </c:strRef>
          </c:tx>
          <c:spPr>
            <a:solidFill>
              <a:srgbClr val="339933"/>
            </a:solidFill>
            <a:ln>
              <a:noFill/>
            </a:ln>
            <a:effectLst/>
          </c:spPr>
          <c:invertIfNegative val="0"/>
          <c:dLbls>
            <c:dLbl>
              <c:idx val="0"/>
              <c:layout>
                <c:manualLayout>
                  <c:x val="-5.4672814416575422E-3"/>
                  <c:y val="6.8302420685473451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'Fig12a-c'!$C$10</c:f>
              <c:numCache>
                <c:formatCode>0.0%</c:formatCode>
                <c:ptCount val="1"/>
                <c:pt idx="0">
                  <c:v>0.10548172757475083</c:v>
                </c:pt>
              </c:numCache>
            </c:numRef>
          </c:val>
        </c:ser>
        <c:ser>
          <c:idx val="4"/>
          <c:order val="4"/>
          <c:tx>
            <c:strRef>
              <c:f>'Fig12a-c'!$B$11</c:f>
              <c:strCache>
                <c:ptCount val="1"/>
                <c:pt idx="0">
                  <c:v>Certificate/Diploma</c:v>
                </c:pt>
              </c:strCache>
            </c:strRef>
          </c:tx>
          <c:spPr>
            <a:solidFill>
              <a:srgbClr val="7030A0"/>
            </a:solidFill>
            <a:ln>
              <a:noFill/>
            </a:ln>
            <a:effectLst/>
          </c:spPr>
          <c:invertIfNegative val="0"/>
          <c:dLbls>
            <c:dLbl>
              <c:idx val="0"/>
              <c:layout>
                <c:manualLayout>
                  <c:x val="-1.0023233520456549E-16"/>
                  <c:y val="3.2365756347031566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'Fig12a-c'!$C$11</c:f>
              <c:numCache>
                <c:formatCode>0.0%</c:formatCode>
                <c:ptCount val="1"/>
                <c:pt idx="0">
                  <c:v>8.3056478405315617E-2</c:v>
                </c:pt>
              </c:numCache>
            </c:numRef>
          </c:val>
        </c:ser>
        <c:ser>
          <c:idx val="5"/>
          <c:order val="5"/>
          <c:tx>
            <c:strRef>
              <c:f>'Fig12a-c'!$B$12</c:f>
              <c:strCache>
                <c:ptCount val="1"/>
                <c:pt idx="0">
                  <c:v>Doctorate degree</c:v>
                </c:pt>
              </c:strCache>
            </c:strRef>
          </c:tx>
          <c:spPr>
            <a:solidFill>
              <a:srgbClr val="F0B323"/>
            </a:solidFill>
            <a:ln>
              <a:noFill/>
            </a:ln>
            <a:effectLst/>
          </c:spPr>
          <c:invertIfNegative val="0"/>
          <c:dLbls>
            <c:dLbl>
              <c:idx val="0"/>
              <c:layout>
                <c:manualLayout>
                  <c:x val="-1.0023233520456549E-16"/>
                  <c:y val="6.7942078680270435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'Fig12a-c'!$C$12</c:f>
              <c:numCache>
                <c:formatCode>0.0%</c:formatCode>
                <c:ptCount val="1"/>
                <c:pt idx="0">
                  <c:v>3.4053156146179403E-2</c:v>
                </c:pt>
              </c:numCache>
            </c:numRef>
          </c:val>
        </c:ser>
        <c:ser>
          <c:idx val="6"/>
          <c:order val="6"/>
          <c:tx>
            <c:strRef>
              <c:f>'Fig12a-c'!$B$13</c:f>
              <c:strCache>
                <c:ptCount val="1"/>
                <c:pt idx="0">
                  <c:v>Other</c:v>
                </c:pt>
              </c:strCache>
            </c:strRef>
          </c:tx>
          <c:spPr>
            <a:solidFill>
              <a:srgbClr val="993366"/>
            </a:solidFill>
            <a:ln>
              <a:noFill/>
            </a:ln>
            <a:effectLst/>
          </c:spPr>
          <c:invertIfNegative val="0"/>
          <c:dLbls>
            <c:dLbl>
              <c:idx val="0"/>
              <c:layout>
                <c:manualLayout>
                  <c:x val="0"/>
                  <c:y val="4.4830454403519369E-3"/>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'Fig12a-c'!$C$6</c:f>
              <c:strCache>
                <c:ptCount val="1"/>
                <c:pt idx="0">
                  <c:v>Percent</c:v>
                </c:pt>
              </c:strCache>
            </c:strRef>
          </c:cat>
          <c:val>
            <c:numRef>
              <c:f>'Fig12a-c'!$C$13</c:f>
              <c:numCache>
                <c:formatCode>0.0%</c:formatCode>
                <c:ptCount val="1"/>
                <c:pt idx="0">
                  <c:v>7.4750830564784057E-3</c:v>
                </c:pt>
              </c:numCache>
            </c:numRef>
          </c:val>
        </c:ser>
        <c:dLbls>
          <c:dLblPos val="inEnd"/>
          <c:showLegendKey val="0"/>
          <c:showVal val="1"/>
          <c:showCatName val="0"/>
          <c:showSerName val="0"/>
          <c:showPercent val="0"/>
          <c:showBubbleSize val="0"/>
        </c:dLbls>
        <c:gapWidth val="100"/>
        <c:overlap val="-24"/>
        <c:axId val="247707288"/>
        <c:axId val="247710816"/>
      </c:barChart>
      <c:catAx>
        <c:axId val="247707288"/>
        <c:scaling>
          <c:orientation val="minMax"/>
        </c:scaling>
        <c:delete val="1"/>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Highest Academic Degree Earned</a:t>
                </a:r>
              </a:p>
            </c:rich>
          </c:tx>
          <c:layout>
            <c:manualLayout>
              <c:xMode val="edge"/>
              <c:yMode val="edge"/>
              <c:x val="0.40580272283530638"/>
              <c:y val="0.861596505647647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47710816"/>
        <c:crosses val="autoZero"/>
        <c:auto val="1"/>
        <c:lblAlgn val="ctr"/>
        <c:lblOffset val="100"/>
        <c:noMultiLvlLbl val="0"/>
      </c:catAx>
      <c:valAx>
        <c:axId val="247710816"/>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7707288"/>
        <c:crosses val="autoZero"/>
        <c:crossBetween val="between"/>
      </c:valAx>
      <c:spPr>
        <a:noFill/>
        <a:ln>
          <a:noFill/>
        </a:ln>
        <a:effectLst/>
      </c:spPr>
    </c:plotArea>
    <c:legend>
      <c:legendPos val="b"/>
      <c:layout>
        <c:manualLayout>
          <c:xMode val="edge"/>
          <c:yMode val="edge"/>
          <c:x val="7.7695019973873278E-2"/>
          <c:y val="0.92064266590227195"/>
          <c:w val="0.89999995973658065"/>
          <c:h val="7.9357312597146693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1"/>
          <c:order val="1"/>
          <c:tx>
            <c:strRef>
              <c:f>'Fig12a-c'!$B$35</c:f>
              <c:strCache>
                <c:ptCount val="1"/>
                <c:pt idx="0">
                  <c:v>Instructor</c:v>
                </c:pt>
              </c:strCache>
            </c:strRef>
          </c:tx>
          <c:spPr>
            <a:solidFill>
              <a:srgbClr val="0076BE"/>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'Fig12a-c'!$C$35</c:f>
              <c:numCache>
                <c:formatCode>0.0%</c:formatCode>
                <c:ptCount val="1"/>
                <c:pt idx="0">
                  <c:v>0.48006644518272423</c:v>
                </c:pt>
              </c:numCache>
            </c:numRef>
          </c:val>
        </c:ser>
        <c:ser>
          <c:idx val="2"/>
          <c:order val="2"/>
          <c:tx>
            <c:strRef>
              <c:f>'Fig12a-c'!$B$36</c:f>
              <c:strCache>
                <c:ptCount val="1"/>
                <c:pt idx="0">
                  <c:v>Clinical instructor</c:v>
                </c:pt>
              </c:strCache>
            </c:strRef>
          </c:tx>
          <c:spPr>
            <a:solidFill>
              <a:srgbClr val="F26522"/>
            </a:solidFill>
            <a:ln>
              <a:solidFill>
                <a:srgbClr val="44546A">
                  <a:lumMod val="15000"/>
                  <a:lumOff val="85000"/>
                </a:srgbClr>
              </a:solidFill>
            </a:ln>
            <a:effectLst/>
          </c:spPr>
          <c:invertIfNegative val="0"/>
          <c:dLbls>
            <c:dLbl>
              <c:idx val="0"/>
              <c:layout>
                <c:manualLayout>
                  <c:x val="0"/>
                  <c:y val="-3.8390940095539535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'Fig12a-c'!$C$36</c:f>
              <c:numCache>
                <c:formatCode>0.0%</c:formatCode>
                <c:ptCount val="1"/>
                <c:pt idx="0">
                  <c:v>0.24003322259136212</c:v>
                </c:pt>
              </c:numCache>
            </c:numRef>
          </c:val>
        </c:ser>
        <c:ser>
          <c:idx val="3"/>
          <c:order val="3"/>
          <c:tx>
            <c:strRef>
              <c:f>'Fig12a-c'!$B$37</c:f>
              <c:strCache>
                <c:ptCount val="1"/>
                <c:pt idx="0">
                  <c:v>Professor</c:v>
                </c:pt>
              </c:strCache>
            </c:strRef>
          </c:tx>
          <c:spPr>
            <a:solidFill>
              <a:srgbClr val="339933"/>
            </a:solidFill>
            <a:ln>
              <a:noFill/>
            </a:ln>
            <a:effectLst/>
          </c:spPr>
          <c:invertIfNegative val="0"/>
          <c:dLbls>
            <c:dLbl>
              <c:idx val="0"/>
              <c:layout>
                <c:manualLayout>
                  <c:x val="-2.7763316199141313E-3"/>
                  <c:y val="-3.839094009554091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'Fig12a-c'!$C$37</c:f>
              <c:numCache>
                <c:formatCode>0.0%</c:formatCode>
                <c:ptCount val="1"/>
                <c:pt idx="0">
                  <c:v>8.3056478405315617E-2</c:v>
                </c:pt>
              </c:numCache>
            </c:numRef>
          </c:val>
        </c:ser>
        <c:ser>
          <c:idx val="4"/>
          <c:order val="4"/>
          <c:tx>
            <c:strRef>
              <c:f>'Fig12a-c'!$B$38</c:f>
              <c:strCache>
                <c:ptCount val="1"/>
                <c:pt idx="0">
                  <c:v>Associate professor</c:v>
                </c:pt>
              </c:strCache>
            </c:strRef>
          </c:tx>
          <c:spPr>
            <a:solidFill>
              <a:srgbClr val="C8102E"/>
            </a:solidFill>
            <a:ln>
              <a:noFill/>
            </a:ln>
            <a:effectLst/>
          </c:spPr>
          <c:invertIfNegative val="0"/>
          <c:dLbls>
            <c:dLbl>
              <c:idx val="0"/>
              <c:layout>
                <c:manualLayout>
                  <c:x val="0"/>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'Fig12a-c'!$C$38</c:f>
              <c:numCache>
                <c:formatCode>0.0%</c:formatCode>
                <c:ptCount val="1"/>
                <c:pt idx="0">
                  <c:v>6.1461794019933555E-2</c:v>
                </c:pt>
              </c:numCache>
            </c:numRef>
          </c:val>
        </c:ser>
        <c:ser>
          <c:idx val="5"/>
          <c:order val="5"/>
          <c:tx>
            <c:strRef>
              <c:f>'Fig12a-c'!$B$39</c:f>
              <c:strCache>
                <c:ptCount val="1"/>
                <c:pt idx="0">
                  <c:v>Assistant professor</c:v>
                </c:pt>
              </c:strCache>
            </c:strRef>
          </c:tx>
          <c:spPr>
            <a:solidFill>
              <a:srgbClr val="FFC000"/>
            </a:solidFill>
            <a:ln>
              <a:solidFill>
                <a:srgbClr val="44546A">
                  <a:lumMod val="15000"/>
                  <a:lumOff val="85000"/>
                </a:srgbClr>
              </a:solidFill>
            </a:ln>
            <a:effectLst/>
          </c:spPr>
          <c:invertIfNegative val="0"/>
          <c:dLbls>
            <c:dLbl>
              <c:idx val="0"/>
              <c:layout>
                <c:manualLayout>
                  <c:x val="-4.1644974298712225E-3"/>
                  <c:y val="7.508422031098012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'Fig12a-c'!$C$39</c:f>
              <c:numCache>
                <c:formatCode>0.0%</c:formatCode>
                <c:ptCount val="1"/>
                <c:pt idx="0">
                  <c:v>5.5647840531561459E-2</c:v>
                </c:pt>
              </c:numCache>
            </c:numRef>
          </c:val>
        </c:ser>
        <c:ser>
          <c:idx val="6"/>
          <c:order val="6"/>
          <c:tx>
            <c:strRef>
              <c:f>'Fig12a-c'!$B$40</c:f>
              <c:strCache>
                <c:ptCount val="1"/>
                <c:pt idx="0">
                  <c:v>Other</c:v>
                </c:pt>
              </c:strCache>
            </c:strRef>
          </c:tx>
          <c:spPr>
            <a:solidFill>
              <a:srgbClr val="993366"/>
            </a:solidFill>
            <a:ln>
              <a:noFill/>
            </a:ln>
            <a:effectLst/>
          </c:spPr>
          <c:invertIfNegative val="0"/>
          <c:dLbls>
            <c:dLbl>
              <c:idx val="0"/>
              <c:layout>
                <c:manualLayout>
                  <c:x val="1.3881658099569383E-3"/>
                  <c:y val="7.5084220310981508E-3"/>
                </c:manualLayout>
              </c:layout>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'Fig12a-c'!$C$40</c:f>
              <c:numCache>
                <c:formatCode>0.0%</c:formatCode>
                <c:ptCount val="1"/>
                <c:pt idx="0">
                  <c:v>7.9734219269102985E-2</c:v>
                </c:pt>
              </c:numCache>
            </c:numRef>
          </c:val>
        </c:ser>
        <c:dLbls>
          <c:dLblPos val="inEnd"/>
          <c:showLegendKey val="0"/>
          <c:showVal val="1"/>
          <c:showCatName val="0"/>
          <c:showSerName val="0"/>
          <c:showPercent val="0"/>
          <c:showBubbleSize val="0"/>
        </c:dLbls>
        <c:gapWidth val="100"/>
        <c:overlap val="-24"/>
        <c:axId val="247708856"/>
        <c:axId val="247711992"/>
        <c:extLst>
          <c:ext xmlns:c15="http://schemas.microsoft.com/office/drawing/2012/chart" uri="{02D57815-91ED-43cb-92C2-25804820EDAC}">
            <c15:filteredBarSeries>
              <c15:ser>
                <c:idx val="0"/>
                <c:order val="0"/>
                <c:tx>
                  <c:strRef>
                    <c:extLst>
                      <c:ext uri="{02D57815-91ED-43cb-92C2-25804820EDAC}">
                        <c15:formulaRef>
                          <c15:sqref>'Fig12a-c'!$B$34</c15:sqref>
                        </c15:formulaRef>
                      </c:ext>
                    </c:extLst>
                    <c:strCache>
                      <c:ptCount val="1"/>
                      <c:pt idx="0">
                        <c:v>Academic Rank</c:v>
                      </c:pt>
                    </c:strCache>
                  </c:strRef>
                </c:tx>
                <c:spPr>
                  <a:solidFill>
                    <a:srgbClr val="0076BE"/>
                  </a:solidFill>
                  <a:ln>
                    <a:noFill/>
                  </a:ln>
                  <a:effectLst/>
                </c:spPr>
                <c:invertIfNegative val="0"/>
                <c:dLbls>
                  <c:dLbl>
                    <c:idx val="0"/>
                    <c:layout>
                      <c:manualLayout>
                        <c:x val="-1.2529041900570686E-17"/>
                        <c:y val="2.5819994808907657E-4"/>
                      </c:manualLayout>
                    </c:layout>
                    <c:dLblPos val="outEnd"/>
                    <c:showLegendKey val="0"/>
                    <c:showVal val="1"/>
                    <c:showCatName val="0"/>
                    <c:showSerName val="0"/>
                    <c:showPercent val="0"/>
                    <c:showBubbleSize val="0"/>
                    <c:extLs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val>
                  <c:numRef>
                    <c:extLst>
                      <c:ext uri="{02D57815-91ED-43cb-92C2-25804820EDAC}">
                        <c15:formulaRef>
                          <c15:sqref>'Fig12a-c'!$C$34</c15:sqref>
                        </c15:formulaRef>
                      </c:ext>
                    </c:extLst>
                    <c:numCache>
                      <c:formatCode>General</c:formatCode>
                      <c:ptCount val="1"/>
                    </c:numCache>
                  </c:numRef>
                </c:val>
              </c15:ser>
            </c15:filteredBarSeries>
          </c:ext>
        </c:extLst>
      </c:barChart>
      <c:catAx>
        <c:axId val="247708856"/>
        <c:scaling>
          <c:orientation val="minMax"/>
        </c:scaling>
        <c:delete val="1"/>
        <c:axPos val="b"/>
        <c:title>
          <c:tx>
            <c:rich>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r>
                  <a:rPr lang="en-US" sz="1000" b="1">
                    <a:solidFill>
                      <a:sysClr val="windowText" lastClr="000000"/>
                    </a:solidFill>
                    <a:latin typeface="Arial" panose="020B0604020202020204" pitchFamily="34" charset="0"/>
                    <a:cs typeface="Arial" panose="020B0604020202020204" pitchFamily="34" charset="0"/>
                  </a:rPr>
                  <a:t>Academic</a:t>
                </a:r>
                <a:r>
                  <a:rPr lang="en-US" sz="1000" b="1" baseline="0">
                    <a:solidFill>
                      <a:sysClr val="windowText" lastClr="000000"/>
                    </a:solidFill>
                    <a:latin typeface="Arial" panose="020B0604020202020204" pitchFamily="34" charset="0"/>
                    <a:cs typeface="Arial" panose="020B0604020202020204" pitchFamily="34" charset="0"/>
                  </a:rPr>
                  <a:t> Rank</a:t>
                </a:r>
                <a:endParaRPr lang="en-US" sz="10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44259593083236948"/>
              <c:y val="0.8261648833876781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n-US"/>
            </a:p>
          </c:txPr>
        </c:title>
        <c:numFmt formatCode="General" sourceLinked="1"/>
        <c:majorTickMark val="none"/>
        <c:minorTickMark val="none"/>
        <c:tickLblPos val="nextTo"/>
        <c:crossAx val="247711992"/>
        <c:crosses val="autoZero"/>
        <c:auto val="1"/>
        <c:lblAlgn val="ctr"/>
        <c:lblOffset val="100"/>
        <c:noMultiLvlLbl val="0"/>
      </c:catAx>
      <c:valAx>
        <c:axId val="24771199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47708856"/>
        <c:crosses val="autoZero"/>
        <c:crossBetween val="between"/>
      </c:valAx>
      <c:spPr>
        <a:noFill/>
        <a:ln>
          <a:noFill/>
        </a:ln>
        <a:effectLst/>
      </c:spPr>
    </c:plotArea>
    <c:legend>
      <c:legendPos val="b"/>
      <c:layout>
        <c:manualLayout>
          <c:xMode val="edge"/>
          <c:yMode val="edge"/>
          <c:x val="8.324764779675678E-2"/>
          <c:y val="0.92064273998730628"/>
          <c:w val="0.85554452293556837"/>
          <c:h val="5.8712175604141818E-2"/>
        </c:manualLayout>
      </c:layout>
      <c:overlay val="0"/>
      <c:spPr>
        <a:noFill/>
        <a:ln>
          <a:noFill/>
        </a:ln>
        <a:effectLst>
          <a:outerShdw blurRad="50800" dist="50800" dir="5400000" sx="7000" sy="7000" algn="ctr" rotWithShape="0">
            <a:srgbClr val="000000">
              <a:alpha val="43137"/>
            </a:srgbClr>
          </a:outerShdw>
        </a:effectLst>
      </c:spPr>
      <c:txPr>
        <a:bodyPr rot="0" spcFirstLastPara="1" vertOverflow="ellipsis" vert="horz" wrap="square" anchor="ctr" anchorCtr="1"/>
        <a:lstStyle/>
        <a:p>
          <a:pPr>
            <a:defRPr sz="16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976711141500241"/>
          <c:y val="9.7798737529809429E-2"/>
          <c:w val="0.34139869987841254"/>
          <c:h val="0.80440252494038111"/>
        </c:manualLayout>
      </c:layout>
      <c:doughnutChart>
        <c:varyColors val="1"/>
        <c:ser>
          <c:idx val="2"/>
          <c:order val="2"/>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FC000"/>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Pt>
            <c:idx val="4"/>
            <c:bubble3D val="0"/>
            <c:spPr>
              <a:solidFill>
                <a:srgbClr val="F26522"/>
              </a:solidFill>
              <a:ln>
                <a:noFill/>
              </a:ln>
              <a:effectLst>
                <a:outerShdw blurRad="254000" sx="102000" sy="102000" algn="ctr" rotWithShape="0">
                  <a:prstClr val="black">
                    <a:alpha val="20000"/>
                  </a:prstClr>
                </a:outerShdw>
              </a:effectLst>
            </c:spPr>
          </c:dPt>
          <c:dLbls>
            <c:dLbl>
              <c:idx val="0"/>
              <c:layout>
                <c:manualLayout>
                  <c:x val="-7.8390068810199956E-2"/>
                  <c:y val="-4.8221469844471627E-2"/>
                </c:manualLayout>
              </c:layout>
              <c:showLegendKey val="0"/>
              <c:showVal val="0"/>
              <c:showCatName val="1"/>
              <c:showSerName val="0"/>
              <c:showPercent val="1"/>
              <c:showBubbleSize val="0"/>
              <c:extLst>
                <c:ext xmlns:c15="http://schemas.microsoft.com/office/drawing/2012/chart" uri="{CE6537A1-D6FC-4f65-9D91-7224C49458BB}"/>
              </c:extLst>
            </c:dLbl>
            <c:dLbl>
              <c:idx val="1"/>
              <c:layout>
                <c:manualLayout>
                  <c:x val="3.5204160983833707E-2"/>
                  <c:y val="-6.7388609137643732E-2"/>
                </c:manualLayout>
              </c:layout>
              <c:showLegendKey val="0"/>
              <c:showVal val="0"/>
              <c:showCatName val="1"/>
              <c:showSerName val="0"/>
              <c:showPercent val="1"/>
              <c:showBubbleSize val="0"/>
              <c:extLst>
                <c:ext xmlns:c15="http://schemas.microsoft.com/office/drawing/2012/chart" uri="{CE6537A1-D6FC-4f65-9D91-7224C49458BB}"/>
              </c:extLst>
            </c:dLbl>
            <c:dLbl>
              <c:idx val="2"/>
              <c:layout>
                <c:manualLayout>
                  <c:x val="0.11019487043562901"/>
                  <c:y val="-2.1166243108275376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6770755684212114E-2"/>
                  <c:y val="1.604492376513466E-2"/>
                </c:manualLayout>
              </c:layout>
              <c:showLegendKey val="0"/>
              <c:showVal val="0"/>
              <c:showCatName val="1"/>
              <c:showSerName val="0"/>
              <c:showPercent val="1"/>
              <c:showBubbleSize val="0"/>
              <c:extLst>
                <c:ext xmlns:c15="http://schemas.microsoft.com/office/drawing/2012/chart" uri="{CE6537A1-D6FC-4f65-9D91-7224C49458BB}"/>
              </c:extLst>
            </c:dLbl>
            <c:dLbl>
              <c:idx val="4"/>
              <c:layout>
                <c:manualLayout>
                  <c:x val="9.3103058482781956E-2"/>
                  <c:y val="0.141195329133185"/>
                </c:manualLayout>
              </c:layout>
              <c:showLegendKey val="0"/>
              <c:showVal val="0"/>
              <c:showCatName val="1"/>
              <c:showSerName val="0"/>
              <c:showPercent val="1"/>
              <c:showBubbleSize val="0"/>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'Fig12a-c'!$C$62:$C$66</c:f>
              <c:strCache>
                <c:ptCount val="5"/>
                <c:pt idx="0">
                  <c:v>Dental assistant  </c:v>
                </c:pt>
                <c:pt idx="1">
                  <c:v>Dental hygienist</c:v>
                </c:pt>
                <c:pt idx="2">
                  <c:v>Both dental hygienist and dental assistant</c:v>
                </c:pt>
                <c:pt idx="3">
                  <c:v>Dentist</c:v>
                </c:pt>
                <c:pt idx="4">
                  <c:v>Dental laboratory technician/other</c:v>
                </c:pt>
              </c:strCache>
            </c:strRef>
          </c:cat>
          <c:val>
            <c:numRef>
              <c:f>'Fig12a-c'!$F$62:$F$66</c:f>
              <c:numCache>
                <c:formatCode>0.0%</c:formatCode>
                <c:ptCount val="5"/>
                <c:pt idx="0">
                  <c:v>0.50747508305647837</c:v>
                </c:pt>
                <c:pt idx="1">
                  <c:v>0.12624584717607973</c:v>
                </c:pt>
                <c:pt idx="2">
                  <c:v>0.19684385382059802</c:v>
                </c:pt>
                <c:pt idx="3">
                  <c:v>0.13455149501661129</c:v>
                </c:pt>
                <c:pt idx="4">
                  <c:v>3.4883720930232558E-2</c:v>
                </c:pt>
              </c:numCache>
            </c:numRef>
          </c:val>
        </c:ser>
        <c:dLbls>
          <c:showLegendKey val="0"/>
          <c:showVal val="0"/>
          <c:showCatName val="0"/>
          <c:showSerName val="0"/>
          <c:showPercent val="1"/>
          <c:showBubbleSize val="0"/>
          <c:showLeaderLines val="1"/>
        </c:dLbls>
        <c:firstSliceAng val="176"/>
        <c:holeSize val="50"/>
        <c:extLst>
          <c:ext xmlns:c15="http://schemas.microsoft.com/office/drawing/2012/chart" uri="{02D57815-91ED-43cb-92C2-25804820EDAC}">
            <c15:filteredPieSeries>
              <c15:ser>
                <c:idx val="0"/>
                <c:order val="0"/>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uri="{CE6537A1-D6FC-4f65-9D91-7224C49458BB}"/>
                  </c:extLst>
                </c:dLbls>
                <c:cat>
                  <c:strRef>
                    <c:extLst>
                      <c:ex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c:ext uri="{02D57815-91ED-43cb-92C2-25804820EDAC}">
                        <c15:formulaRef>
                          <c15:sqref>'Fig12a-c'!$D$62:$D$66</c15:sqref>
                        </c15:formulaRef>
                      </c:ext>
                    </c:extLst>
                    <c:numCache>
                      <c:formatCode>General</c:formatCode>
                      <c:ptCount val="5"/>
                    </c:numCache>
                  </c:numRef>
                </c:val>
              </c15:ser>
            </c15:filteredPieSeries>
            <c15:filteredPieSeries>
              <c15:ser>
                <c:idx val="1"/>
                <c:order val="1"/>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Pt>
                  <c:idx val="2"/>
                  <c:bubble3D val="0"/>
                  <c:spPr>
                    <a:solidFill>
                      <a:schemeClr val="accent3"/>
                    </a:solidFill>
                    <a:ln>
                      <a:noFill/>
                    </a:ln>
                    <a:effectLst>
                      <a:outerShdw blurRad="254000" sx="102000" sy="102000" algn="ctr" rotWithShape="0">
                        <a:prstClr val="black">
                          <a:alpha val="20000"/>
                        </a:prstClr>
                      </a:outerShdw>
                    </a:effectLst>
                  </c:spPr>
                </c:dPt>
                <c:dPt>
                  <c:idx val="3"/>
                  <c:bubble3D val="0"/>
                  <c:spPr>
                    <a:solidFill>
                      <a:schemeClr val="accent4"/>
                    </a:solidFill>
                    <a:ln>
                      <a:noFill/>
                    </a:ln>
                    <a:effectLst>
                      <a:outerShdw blurRad="254000" sx="102000" sy="102000" algn="ctr" rotWithShape="0">
                        <a:prstClr val="black">
                          <a:alpha val="20000"/>
                        </a:prstClr>
                      </a:outerShdw>
                    </a:effectLst>
                  </c:spPr>
                </c:dPt>
                <c:dPt>
                  <c:idx val="4"/>
                  <c:bubble3D val="0"/>
                  <c:spPr>
                    <a:solidFill>
                      <a:schemeClr val="accent5"/>
                    </a:solidFill>
                    <a:ln>
                      <a:noFill/>
                    </a:ln>
                    <a:effectLst>
                      <a:outerShdw blurRad="254000" sx="102000" sy="102000" algn="ctr" rotWithShape="0">
                        <a:prstClr val="black">
                          <a:alpha val="20000"/>
                        </a:prstClr>
                      </a:outerShdw>
                    </a:effectLst>
                  </c:spPr>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xmlns:c15="http://schemas.microsoft.com/office/drawing/2012/chart">
                    <c:ext xmlns:c15="http://schemas.microsoft.com/office/drawing/2012/chart" uri="{CE6537A1-D6FC-4f65-9D91-7224C49458BB}"/>
                  </c:extLst>
                </c:dLbls>
                <c:cat>
                  <c:strRef>
                    <c:extLst xmlns:c15="http://schemas.microsoft.com/office/drawing/2012/chart">
                      <c:ext xmlns:c15="http://schemas.microsoft.com/office/drawing/2012/chart" uri="{02D57815-91ED-43cb-92C2-25804820EDAC}">
                        <c15:formulaRef>
                          <c15:sqref>'Fig12a-c'!$C$62:$C$66</c15:sqref>
                        </c15:formulaRef>
                      </c:ext>
                    </c:extLst>
                    <c:strCache>
                      <c:ptCount val="5"/>
                      <c:pt idx="0">
                        <c:v>Dental assistant  </c:v>
                      </c:pt>
                      <c:pt idx="1">
                        <c:v>Dental hygienist</c:v>
                      </c:pt>
                      <c:pt idx="2">
                        <c:v>Both dental hygienist and dental assistant</c:v>
                      </c:pt>
                      <c:pt idx="3">
                        <c:v>Dentist</c:v>
                      </c:pt>
                      <c:pt idx="4">
                        <c:v>Dental laboratory technician/other</c:v>
                      </c:pt>
                    </c:strCache>
                  </c:strRef>
                </c:cat>
                <c:val>
                  <c:numRef>
                    <c:extLst xmlns:c15="http://schemas.microsoft.com/office/drawing/2012/chart">
                      <c:ext xmlns:c15="http://schemas.microsoft.com/office/drawing/2012/chart" uri="{02D57815-91ED-43cb-92C2-25804820EDAC}">
                        <c15:formulaRef>
                          <c15:sqref>'Fig12a-c'!$E$62:$E$66</c15:sqref>
                        </c15:formulaRef>
                      </c:ext>
                    </c:extLst>
                    <c:numCache>
                      <c:formatCode>General</c:formatCode>
                      <c:ptCount val="5"/>
                    </c:numCache>
                  </c:numRef>
                </c:val>
              </c15:ser>
            </c15:filteredPieSeries>
          </c:ext>
        </c:extLst>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7.320127952755906E-2"/>
          <c:y val="3.8788540694158199E-2"/>
          <c:w val="0.86970536235053952"/>
          <c:h val="0.72823876881161664"/>
        </c:manualLayout>
      </c:layout>
      <c:barChart>
        <c:barDir val="col"/>
        <c:grouping val="clustered"/>
        <c:varyColors val="0"/>
        <c:ser>
          <c:idx val="0"/>
          <c:order val="0"/>
          <c:tx>
            <c:strRef>
              <c:f>'Fig1a-c'!$D$70</c:f>
              <c:strCache>
                <c:ptCount val="1"/>
                <c:pt idx="0">
                  <c:v>First-year capacity</c:v>
                </c:pt>
              </c:strCache>
            </c:strRef>
          </c:tx>
          <c:spPr>
            <a:solidFill>
              <a:srgbClr val="0076BE"/>
            </a:solidFill>
          </c:spPr>
          <c:invertIfNegative val="0"/>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'Fig1a-c'!$C$74:$C$84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'Fig1a-c'!$D$74:$D$84</c:f>
              <c:numCache>
                <c:formatCode>General</c:formatCode>
                <c:ptCount val="11"/>
                <c:pt idx="0">
                  <c:v>482</c:v>
                </c:pt>
                <c:pt idx="1">
                  <c:v>502</c:v>
                </c:pt>
                <c:pt idx="2">
                  <c:v>659</c:v>
                </c:pt>
                <c:pt idx="3">
                  <c:v>582</c:v>
                </c:pt>
                <c:pt idx="4">
                  <c:v>555</c:v>
                </c:pt>
                <c:pt idx="5">
                  <c:v>551</c:v>
                </c:pt>
                <c:pt idx="6">
                  <c:v>559</c:v>
                </c:pt>
                <c:pt idx="7">
                  <c:v>472</c:v>
                </c:pt>
                <c:pt idx="8">
                  <c:v>487</c:v>
                </c:pt>
                <c:pt idx="9">
                  <c:v>455</c:v>
                </c:pt>
                <c:pt idx="10">
                  <c:v>446</c:v>
                </c:pt>
              </c:numCache>
            </c:numRef>
          </c:val>
        </c:ser>
        <c:ser>
          <c:idx val="1"/>
          <c:order val="1"/>
          <c:tx>
            <c:strRef>
              <c:f>'Fig1a-c'!$E$70</c:f>
              <c:strCache>
                <c:ptCount val="1"/>
                <c:pt idx="0">
                  <c:v>First-year enrollment</c:v>
                </c:pt>
              </c:strCache>
            </c:strRef>
          </c:tx>
          <c:spPr>
            <a:solidFill>
              <a:srgbClr val="F0B323"/>
            </a:solidFill>
          </c:spPr>
          <c:invertIfNegative val="0"/>
          <c:dLbls>
            <c:dLbl>
              <c:idx val="8"/>
              <c:numFmt formatCode="#,##0" sourceLinked="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txPr>
                <a:bodyPr wrap="square" lIns="38100" tIns="19050" rIns="38100" bIns="19050" anchor="ctr">
                  <a:spAutoFit/>
                </a:bodyPr>
                <a:lstStyle/>
                <a:p>
                  <a:pPr>
                    <a:defRPr/>
                  </a:pPr>
                  <a:endParaRPr lang="en-US"/>
                </a:p>
              </c:txPr>
              <c:dLblPos val="outEnd"/>
              <c:showLegendKey val="0"/>
              <c:showVal val="1"/>
              <c:showCatName val="0"/>
              <c:showSerName val="0"/>
              <c:showPercent val="0"/>
              <c:showBubbleSize val="0"/>
            </c:dLbl>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'Fig1a-c'!$C$74:$C$84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'Fig1a-c'!$E$74:$E$84</c:f>
              <c:numCache>
                <c:formatCode>General</c:formatCode>
                <c:ptCount val="11"/>
                <c:pt idx="0">
                  <c:v>380</c:v>
                </c:pt>
                <c:pt idx="1">
                  <c:v>416</c:v>
                </c:pt>
                <c:pt idx="2">
                  <c:v>431</c:v>
                </c:pt>
                <c:pt idx="3">
                  <c:v>421</c:v>
                </c:pt>
                <c:pt idx="4">
                  <c:v>435</c:v>
                </c:pt>
                <c:pt idx="5">
                  <c:v>402</c:v>
                </c:pt>
                <c:pt idx="6">
                  <c:v>320</c:v>
                </c:pt>
                <c:pt idx="7">
                  <c:v>303</c:v>
                </c:pt>
                <c:pt idx="8">
                  <c:v>324</c:v>
                </c:pt>
                <c:pt idx="9">
                  <c:v>303</c:v>
                </c:pt>
                <c:pt idx="10">
                  <c:v>319</c:v>
                </c:pt>
              </c:numCache>
            </c:numRef>
          </c:val>
        </c:ser>
        <c:dLbls>
          <c:showLegendKey val="0"/>
          <c:showVal val="0"/>
          <c:showCatName val="0"/>
          <c:showSerName val="0"/>
          <c:showPercent val="0"/>
          <c:showBubbleSize val="0"/>
        </c:dLbls>
        <c:gapWidth val="150"/>
        <c:axId val="217443080"/>
        <c:axId val="217443472"/>
      </c:barChart>
      <c:lineChart>
        <c:grouping val="standard"/>
        <c:varyColors val="0"/>
        <c:ser>
          <c:idx val="2"/>
          <c:order val="2"/>
          <c:tx>
            <c:strRef>
              <c:f>'Fig1a-c'!$F$70</c:f>
              <c:strCache>
                <c:ptCount val="1"/>
                <c:pt idx="0">
                  <c:v>Number of Programs</c:v>
                </c:pt>
              </c:strCache>
            </c:strRef>
          </c:tx>
          <c:spPr>
            <a:ln>
              <a:solidFill>
                <a:srgbClr val="F26522"/>
              </a:solidFill>
            </a:ln>
          </c:spPr>
          <c:marker>
            <c:symbol val="circle"/>
            <c:size val="7"/>
            <c:spPr>
              <a:solidFill>
                <a:srgbClr val="F26522">
                  <a:alpha val="99000"/>
                </a:srgbClr>
              </a:solidFill>
              <a:ln>
                <a:noFill/>
              </a:ln>
            </c:spPr>
          </c:marker>
          <c:dLbls>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'Fig1a-c'!$C$74:$C$84</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'Fig1a-c'!$F$74:$F$84</c:f>
              <c:numCache>
                <c:formatCode>General</c:formatCode>
                <c:ptCount val="11"/>
                <c:pt idx="0">
                  <c:v>20</c:v>
                </c:pt>
                <c:pt idx="1">
                  <c:v>20</c:v>
                </c:pt>
                <c:pt idx="2">
                  <c:v>20</c:v>
                </c:pt>
                <c:pt idx="3">
                  <c:v>19</c:v>
                </c:pt>
                <c:pt idx="4">
                  <c:v>19</c:v>
                </c:pt>
                <c:pt idx="5">
                  <c:v>19</c:v>
                </c:pt>
                <c:pt idx="6">
                  <c:v>19</c:v>
                </c:pt>
                <c:pt idx="7">
                  <c:v>17</c:v>
                </c:pt>
                <c:pt idx="8">
                  <c:v>17</c:v>
                </c:pt>
                <c:pt idx="9">
                  <c:v>15</c:v>
                </c:pt>
                <c:pt idx="10">
                  <c:v>14</c:v>
                </c:pt>
              </c:numCache>
            </c:numRef>
          </c:val>
          <c:smooth val="0"/>
        </c:ser>
        <c:dLbls>
          <c:showLegendKey val="0"/>
          <c:showVal val="0"/>
          <c:showCatName val="0"/>
          <c:showSerName val="0"/>
          <c:showPercent val="0"/>
          <c:showBubbleSize val="0"/>
        </c:dLbls>
        <c:marker val="1"/>
        <c:smooth val="0"/>
        <c:axId val="217437984"/>
        <c:axId val="217439160"/>
      </c:lineChart>
      <c:catAx>
        <c:axId val="217443080"/>
        <c:scaling>
          <c:orientation val="minMax"/>
        </c:scaling>
        <c:delete val="0"/>
        <c:axPos val="b"/>
        <c:title>
          <c:tx>
            <c:rich>
              <a:bodyPr/>
              <a:lstStyle/>
              <a:p>
                <a:pPr>
                  <a:defRPr/>
                </a:pPr>
                <a:r>
                  <a:rPr lang="en-US"/>
                  <a:t>Title</a:t>
                </a:r>
              </a:p>
            </c:rich>
          </c:tx>
          <c:layout>
            <c:manualLayout>
              <c:xMode val="edge"/>
              <c:yMode val="edge"/>
              <c:x val="0.46422098279381746"/>
              <c:y val="0.84999407626130075"/>
            </c:manualLayout>
          </c:layout>
          <c:overlay val="0"/>
        </c:title>
        <c:numFmt formatCode="General" sourceLinked="0"/>
        <c:majorTickMark val="out"/>
        <c:minorTickMark val="none"/>
        <c:tickLblPos val="nextTo"/>
        <c:crossAx val="217443472"/>
        <c:crosses val="autoZero"/>
        <c:auto val="1"/>
        <c:lblAlgn val="ctr"/>
        <c:lblOffset val="100"/>
        <c:noMultiLvlLbl val="0"/>
      </c:catAx>
      <c:valAx>
        <c:axId val="217443472"/>
        <c:scaling>
          <c:orientation val="minMax"/>
          <c:max val="700"/>
        </c:scaling>
        <c:delete val="0"/>
        <c:axPos val="l"/>
        <c:majorGridlines>
          <c:spPr>
            <a:ln>
              <a:solidFill>
                <a:schemeClr val="bg1"/>
              </a:solidFill>
            </a:ln>
          </c:spPr>
        </c:majorGridlines>
        <c:title>
          <c:tx>
            <c:rich>
              <a:bodyPr rot="-5400000" vert="horz"/>
              <a:lstStyle/>
              <a:p>
                <a:pPr>
                  <a:defRPr/>
                </a:pPr>
                <a:r>
                  <a:rPr lang="en-US"/>
                  <a:t>Capacity/Enrollment</a:t>
                </a:r>
              </a:p>
            </c:rich>
          </c:tx>
          <c:layout>
            <c:manualLayout>
              <c:xMode val="edge"/>
              <c:yMode val="edge"/>
              <c:x val="9.3287948381452334E-3"/>
              <c:y val="0.25434027777777779"/>
            </c:manualLayout>
          </c:layout>
          <c:overlay val="0"/>
        </c:title>
        <c:numFmt formatCode="#,##0" sourceLinked="0"/>
        <c:majorTickMark val="out"/>
        <c:minorTickMark val="none"/>
        <c:tickLblPos val="nextTo"/>
        <c:crossAx val="217443080"/>
        <c:crosses val="autoZero"/>
        <c:crossBetween val="between"/>
        <c:majorUnit val="100"/>
      </c:valAx>
      <c:valAx>
        <c:axId val="217439160"/>
        <c:scaling>
          <c:orientation val="minMax"/>
          <c:max val="100"/>
        </c:scaling>
        <c:delete val="0"/>
        <c:axPos val="r"/>
        <c:title>
          <c:tx>
            <c:rich>
              <a:bodyPr rot="5400000" vert="horz"/>
              <a:lstStyle/>
              <a:p>
                <a:pPr>
                  <a:defRPr/>
                </a:pPr>
                <a:r>
                  <a:rPr lang="en-US"/>
                  <a:t>Number of Programs</a:t>
                </a:r>
              </a:p>
            </c:rich>
          </c:tx>
          <c:layout>
            <c:manualLayout>
              <c:xMode val="edge"/>
              <c:yMode val="edge"/>
              <c:x val="0.9796957932341791"/>
              <c:y val="0.25033264071157774"/>
            </c:manualLayout>
          </c:layout>
          <c:overlay val="0"/>
        </c:title>
        <c:numFmt formatCode="#,##0" sourceLinked="0"/>
        <c:majorTickMark val="out"/>
        <c:minorTickMark val="none"/>
        <c:tickLblPos val="nextTo"/>
        <c:crossAx val="217437984"/>
        <c:crosses val="max"/>
        <c:crossBetween val="between"/>
        <c:majorUnit val="20"/>
      </c:valAx>
      <c:catAx>
        <c:axId val="217437984"/>
        <c:scaling>
          <c:orientation val="minMax"/>
        </c:scaling>
        <c:delete val="1"/>
        <c:axPos val="b"/>
        <c:numFmt formatCode="General" sourceLinked="1"/>
        <c:majorTickMark val="out"/>
        <c:minorTickMark val="none"/>
        <c:tickLblPos val="none"/>
        <c:crossAx val="217439160"/>
        <c:crosses val="autoZero"/>
        <c:auto val="1"/>
        <c:lblAlgn val="ctr"/>
        <c:lblOffset val="100"/>
        <c:noMultiLvlLbl val="0"/>
      </c:cat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plotArea>
    <c:legend>
      <c:legendPos val="b"/>
      <c:layout>
        <c:manualLayout>
          <c:xMode val="edge"/>
          <c:yMode val="edge"/>
          <c:x val="0.26516668489355499"/>
          <c:y val="0.91879852909011384"/>
          <c:w val="0.46966663021289007"/>
          <c:h val="6.3840359798775156E-2"/>
        </c:manualLayout>
      </c:layout>
      <c:overlay val="0"/>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c:spPr>
  <c:txPr>
    <a:bodyPr/>
    <a:lstStyle/>
    <a:p>
      <a:pPr>
        <a:defRPr>
          <a:latin typeface="Arial" pitchFamily="34" charset="0"/>
          <a:cs typeface="Arial" pitchFamily="34" charset="0"/>
        </a:defRPr>
      </a:pPr>
      <a:endParaRPr lang="en-US"/>
    </a:p>
  </c:txPr>
  <c:printSettings>
    <c:headerFooter/>
    <c:pageMargins b="0.75000000000000255" l="0.70000000000000062" r="0.70000000000000062" t="0.750000000000002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14198259277536"/>
          <c:y val="6.2701303611286813E-2"/>
          <c:w val="0.40526379025510095"/>
          <c:h val="0.82399895303945736"/>
        </c:manualLayout>
      </c:layout>
      <c:doughnutChart>
        <c:varyColors val="1"/>
        <c:ser>
          <c:idx val="0"/>
          <c:order val="0"/>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F26522"/>
              </a:solidFill>
              <a:ln>
                <a:noFill/>
              </a:ln>
              <a:effectLst>
                <a:outerShdw blurRad="254000" sx="102000" sy="102000" algn="ctr" rotWithShape="0">
                  <a:prstClr val="black">
                    <a:alpha val="20000"/>
                  </a:prstClr>
                </a:outerShdw>
              </a:effectLst>
            </c:spPr>
          </c:dPt>
          <c:dPt>
            <c:idx val="2"/>
            <c:bubble3D val="0"/>
            <c:spPr>
              <a:solidFill>
                <a:srgbClr val="7F7770"/>
              </a:solidFill>
              <a:ln>
                <a:noFill/>
              </a:ln>
              <a:effectLst>
                <a:outerShdw blurRad="254000" sx="102000" sy="102000" algn="ctr" rotWithShape="0">
                  <a:prstClr val="black">
                    <a:alpha val="20000"/>
                  </a:prstClr>
                </a:outerShdw>
              </a:effectLst>
            </c:spPr>
          </c:dPt>
          <c:dPt>
            <c:idx val="3"/>
            <c:bubble3D val="0"/>
            <c:spPr>
              <a:solidFill>
                <a:srgbClr val="F0B323"/>
              </a:solidFill>
              <a:ln>
                <a:noFill/>
              </a:ln>
              <a:effectLst>
                <a:outerShdw blurRad="254000" sx="102000" sy="102000" algn="ctr" rotWithShape="0">
                  <a:prstClr val="black">
                    <a:alpha val="20000"/>
                  </a:prstClr>
                </a:outerShdw>
              </a:effectLst>
            </c:spPr>
          </c:dPt>
          <c:dLbls>
            <c:dLbl>
              <c:idx val="0"/>
              <c:layout>
                <c:manualLayout>
                  <c:x val="3.6072263814123408E-2"/>
                  <c:y val="-0.23841967122530738"/>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1237759570675445"/>
                      <c:h val="0.1176013025109829"/>
                    </c:manualLayout>
                  </c15:layout>
                </c:ext>
              </c:extLst>
            </c:dLbl>
            <c:dLbl>
              <c:idx val="1"/>
              <c:layout>
                <c:manualLayout>
                  <c:x val="-0.13442325158946414"/>
                  <c:y val="0.11449676823638043"/>
                </c:manualLayout>
              </c:layout>
              <c:showLegendKey val="0"/>
              <c:showVal val="0"/>
              <c:showCatName val="1"/>
              <c:showSerName val="0"/>
              <c:showPercent val="1"/>
              <c:showBubbleSize val="0"/>
              <c:separator>
</c:separator>
              <c:extLst>
                <c:ext xmlns:c15="http://schemas.microsoft.com/office/drawing/2012/chart" uri="{CE6537A1-D6FC-4f65-9D91-7224C49458BB}"/>
              </c:extLst>
            </c:dLbl>
            <c:dLbl>
              <c:idx val="2"/>
              <c:layout>
                <c:manualLayout>
                  <c:x val="-0.18361007707955662"/>
                  <c:y val="-1.5870903948640769E-2"/>
                </c:manualLayout>
              </c:layout>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no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extLst>
                <c:ext xmlns:c15="http://schemas.microsoft.com/office/drawing/2012/chart" uri="{CE6537A1-D6FC-4f65-9D91-7224C49458BB}">
                  <c15:layout>
                    <c:manualLayout>
                      <c:w val="0.22950646155606572"/>
                      <c:h val="0.10781134352665749"/>
                    </c:manualLayout>
                  </c15:layout>
                </c:ext>
              </c:extLst>
            </c:dLbl>
            <c:dLbl>
              <c:idx val="3"/>
              <c:layout>
                <c:manualLayout>
                  <c:x val="-8.8802430012592956E-2"/>
                  <c:y val="-0.13815720403370632"/>
                </c:manualLayout>
              </c:layout>
              <c:showLegendKey val="0"/>
              <c:showVal val="0"/>
              <c:showCatName val="1"/>
              <c:showSerName val="0"/>
              <c:showPercent val="1"/>
              <c:showBubbleSize val="0"/>
              <c:separator>
</c:separator>
              <c:extLst>
                <c:ext xmlns:c15="http://schemas.microsoft.com/office/drawing/2012/chart" uri="{CE6537A1-D6FC-4f65-9D91-7224C49458BB}"/>
              </c:extLst>
            </c:dLbl>
            <c:numFmt formatCode="0.0%"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60000" spcFirstLastPara="1" vertOverflow="ellipsis" wrap="square" lIns="38100" tIns="19050" rIns="38100" bIns="19050" anchor="ctr" anchorCtr="1">
                <a:spAutoFit/>
              </a:bodyPr>
              <a:lstStyle/>
              <a:p>
                <a:pPr>
                  <a:defRPr sz="1000" b="0"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'Fig2'!$C$8:$C$11</c:f>
              <c:strCache>
                <c:ptCount val="4"/>
                <c:pt idx="0">
                  <c:v>Public</c:v>
                </c:pt>
                <c:pt idx="1">
                  <c:v>Private non-profit</c:v>
                </c:pt>
                <c:pt idx="2">
                  <c:v>Private for-profit</c:v>
                </c:pt>
                <c:pt idx="3">
                  <c:v>Federal</c:v>
                </c:pt>
              </c:strCache>
            </c:strRef>
          </c:cat>
          <c:val>
            <c:numRef>
              <c:f>'Fig2'!$D$8:$D$11</c:f>
              <c:numCache>
                <c:formatCode>0.0%</c:formatCode>
                <c:ptCount val="4"/>
                <c:pt idx="0">
                  <c:v>0.92030000000000001</c:v>
                </c:pt>
                <c:pt idx="1">
                  <c:v>3.1899999999999998E-2</c:v>
                </c:pt>
                <c:pt idx="2">
                  <c:v>4.3799999999999999E-2</c:v>
                </c:pt>
                <c:pt idx="3">
                  <c:v>3.8999999999999998E-3</c:v>
                </c:pt>
              </c:numCache>
            </c:numRef>
          </c:val>
        </c:ser>
        <c:dLbls>
          <c:showLegendKey val="0"/>
          <c:showVal val="0"/>
          <c:showCatName val="0"/>
          <c:showSerName val="0"/>
          <c:showPercent val="1"/>
          <c:showBubbleSize val="0"/>
          <c:showLeaderLines val="1"/>
        </c:dLbls>
        <c:firstSliceAng val="299"/>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25" r="0.25"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935284669238962"/>
          <c:h val="0.77099678768136692"/>
        </c:manualLayout>
      </c:layout>
      <c:barChart>
        <c:barDir val="bar"/>
        <c:grouping val="clustered"/>
        <c:varyColors val="0"/>
        <c:ser>
          <c:idx val="0"/>
          <c:order val="0"/>
          <c:tx>
            <c:strRef>
              <c:f>'Fig3a-b'!$B$7</c:f>
              <c:strCache>
                <c:ptCount val="1"/>
                <c:pt idx="0">
                  <c:v>Students Accepted</c:v>
                </c:pt>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'Fig3a-b'!$C$7:$M$7</c:f>
              <c:numCache>
                <c:formatCode>_(* #,##0_);_(* \(#,##0\);_(* "-"??_);_(@_)</c:formatCode>
                <c:ptCount val="11"/>
                <c:pt idx="0">
                  <c:v>10614</c:v>
                </c:pt>
                <c:pt idx="1">
                  <c:v>11998</c:v>
                </c:pt>
                <c:pt idx="2">
                  <c:v>11952</c:v>
                </c:pt>
                <c:pt idx="3">
                  <c:v>11927</c:v>
                </c:pt>
                <c:pt idx="4">
                  <c:v>10897</c:v>
                </c:pt>
                <c:pt idx="5">
                  <c:v>9630</c:v>
                </c:pt>
                <c:pt idx="6">
                  <c:v>9290</c:v>
                </c:pt>
                <c:pt idx="7">
                  <c:v>8655</c:v>
                </c:pt>
                <c:pt idx="8">
                  <c:v>8378</c:v>
                </c:pt>
                <c:pt idx="9">
                  <c:v>8074</c:v>
                </c:pt>
                <c:pt idx="10" formatCode="General">
                  <c:v>7568</c:v>
                </c:pt>
              </c:numCache>
            </c:numRef>
          </c:val>
        </c:ser>
        <c:ser>
          <c:idx val="1"/>
          <c:order val="1"/>
          <c:tx>
            <c:strRef>
              <c:f>'Fig3a-b'!$B$8</c:f>
              <c:strCache>
                <c:ptCount val="1"/>
                <c:pt idx="0">
                  <c:v>Applications</c:v>
                </c:pt>
              </c:strCache>
            </c:strRef>
          </c:tx>
          <c:spPr>
            <a:solidFill>
              <a:srgbClr val="0076BE"/>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'Fig3a-b'!$C$6:$M$6</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'Fig3a-b'!$C$8:$M$8</c:f>
              <c:numCache>
                <c:formatCode>_(* #,##0_);_(* \(#,##0\);_(* "-"??_);_(@_)</c:formatCode>
                <c:ptCount val="11"/>
                <c:pt idx="0">
                  <c:v>15530</c:v>
                </c:pt>
                <c:pt idx="1">
                  <c:v>18273</c:v>
                </c:pt>
                <c:pt idx="2">
                  <c:v>18642</c:v>
                </c:pt>
                <c:pt idx="3">
                  <c:v>18707</c:v>
                </c:pt>
                <c:pt idx="4">
                  <c:v>16944</c:v>
                </c:pt>
                <c:pt idx="5">
                  <c:v>15300</c:v>
                </c:pt>
                <c:pt idx="6">
                  <c:v>15157</c:v>
                </c:pt>
                <c:pt idx="7">
                  <c:v>13833</c:v>
                </c:pt>
                <c:pt idx="8">
                  <c:v>12899</c:v>
                </c:pt>
                <c:pt idx="9">
                  <c:v>12221</c:v>
                </c:pt>
                <c:pt idx="10" formatCode="General">
                  <c:v>12028</c:v>
                </c:pt>
              </c:numCache>
            </c:numRef>
          </c:val>
        </c:ser>
        <c:dLbls>
          <c:dLblPos val="inEnd"/>
          <c:showLegendKey val="0"/>
          <c:showVal val="1"/>
          <c:showCatName val="0"/>
          <c:showSerName val="0"/>
          <c:showPercent val="0"/>
          <c:showBubbleSize val="0"/>
        </c:dLbls>
        <c:gapWidth val="50"/>
        <c:axId val="217439944"/>
        <c:axId val="217437592"/>
      </c:barChart>
      <c:catAx>
        <c:axId val="217439944"/>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37592"/>
        <c:crosses val="autoZero"/>
        <c:auto val="1"/>
        <c:lblAlgn val="ctr"/>
        <c:lblOffset val="100"/>
        <c:tickLblSkip val="1"/>
        <c:tickMarkSkip val="1"/>
        <c:noMultiLvlLbl val="0"/>
      </c:catAx>
      <c:valAx>
        <c:axId val="21743759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3994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71512722368037329"/>
          <c:y val="0.11521434820647421"/>
          <c:w val="0.24292490877664683"/>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177876620384288E-2"/>
          <c:y val="5.7964250719461811E-2"/>
          <c:w val="0.89685440927422877"/>
          <c:h val="0.77099678768136692"/>
        </c:manualLayout>
      </c:layout>
      <c:barChart>
        <c:barDir val="bar"/>
        <c:grouping val="clustered"/>
        <c:varyColors val="0"/>
        <c:ser>
          <c:idx val="0"/>
          <c:order val="0"/>
          <c:tx>
            <c:strRef>
              <c:f>'Fig3a-b'!$B$49</c:f>
              <c:strCache>
                <c:ptCount val="1"/>
                <c:pt idx="0">
                  <c:v>Accepted per program</c:v>
                </c:pt>
              </c:strCache>
            </c:strRef>
          </c:tx>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'Fig3a-b'!$C$48:$M$48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'Fig3a-b'!$C$49:$M$49</c:f>
              <c:numCache>
                <c:formatCode>0.0</c:formatCode>
                <c:ptCount val="11"/>
                <c:pt idx="0">
                  <c:v>39.022058823529413</c:v>
                </c:pt>
                <c:pt idx="1">
                  <c:v>43.314079422382669</c:v>
                </c:pt>
                <c:pt idx="2">
                  <c:v>42.838709677419352</c:v>
                </c:pt>
                <c:pt idx="3">
                  <c:v>41.557491289198609</c:v>
                </c:pt>
                <c:pt idx="4">
                  <c:v>39.197841726618705</c:v>
                </c:pt>
                <c:pt idx="5">
                  <c:v>35.274725274725277</c:v>
                </c:pt>
                <c:pt idx="6">
                  <c:v>34.154411764705884</c:v>
                </c:pt>
                <c:pt idx="7">
                  <c:v>32.908745247148289</c:v>
                </c:pt>
                <c:pt idx="8">
                  <c:v>32.599221789883266</c:v>
                </c:pt>
                <c:pt idx="9">
                  <c:v>31.913043478260871</c:v>
                </c:pt>
                <c:pt idx="10">
                  <c:v>30.764227642276424</c:v>
                </c:pt>
              </c:numCache>
            </c:numRef>
          </c:val>
        </c:ser>
        <c:ser>
          <c:idx val="1"/>
          <c:order val="1"/>
          <c:tx>
            <c:strRef>
              <c:f>'Fig3a-b'!$B$50</c:f>
              <c:strCache>
                <c:ptCount val="1"/>
                <c:pt idx="0">
                  <c:v>Applications per program</c:v>
                </c:pt>
              </c:strCache>
            </c:strRef>
          </c:tx>
          <c:spPr>
            <a:solidFill>
              <a:srgbClr val="0076BE"/>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'Fig3a-b'!$C$48:$M$48</c:f>
              <c:strCache>
                <c:ptCount val="11"/>
                <c:pt idx="0">
                  <c:v>2008-09</c:v>
                </c:pt>
                <c:pt idx="1">
                  <c:v>2009-10</c:v>
                </c:pt>
                <c:pt idx="2">
                  <c:v>2010-11</c:v>
                </c:pt>
                <c:pt idx="3">
                  <c:v>2011-12</c:v>
                </c:pt>
                <c:pt idx="4">
                  <c:v>2012-13</c:v>
                </c:pt>
                <c:pt idx="5">
                  <c:v>2013-14</c:v>
                </c:pt>
                <c:pt idx="6">
                  <c:v>2014-15</c:v>
                </c:pt>
                <c:pt idx="7">
                  <c:v>2015-16</c:v>
                </c:pt>
                <c:pt idx="8">
                  <c:v>2016-17</c:v>
                </c:pt>
                <c:pt idx="9">
                  <c:v>2017-18</c:v>
                </c:pt>
                <c:pt idx="10">
                  <c:v>2018-19</c:v>
                </c:pt>
              </c:strCache>
            </c:strRef>
          </c:cat>
          <c:val>
            <c:numRef>
              <c:f>'Fig3a-b'!$C$50:$M$50</c:f>
              <c:numCache>
                <c:formatCode>0.0</c:formatCode>
                <c:ptCount val="11"/>
                <c:pt idx="0">
                  <c:v>57.095588235294116</c:v>
                </c:pt>
                <c:pt idx="1">
                  <c:v>65.967509025270758</c:v>
                </c:pt>
                <c:pt idx="2">
                  <c:v>66.817204301075265</c:v>
                </c:pt>
                <c:pt idx="3">
                  <c:v>65.181184668989545</c:v>
                </c:pt>
                <c:pt idx="4">
                  <c:v>60.949640287769782</c:v>
                </c:pt>
                <c:pt idx="5">
                  <c:v>56.043956043956044</c:v>
                </c:pt>
                <c:pt idx="6">
                  <c:v>55.724264705882355</c:v>
                </c:pt>
                <c:pt idx="7">
                  <c:v>52.596958174904941</c:v>
                </c:pt>
                <c:pt idx="8">
                  <c:v>50.151750972762649</c:v>
                </c:pt>
                <c:pt idx="9">
                  <c:v>48.304347826086953</c:v>
                </c:pt>
                <c:pt idx="10">
                  <c:v>48.894308943089428</c:v>
                </c:pt>
              </c:numCache>
            </c:numRef>
          </c:val>
        </c:ser>
        <c:dLbls>
          <c:dLblPos val="inEnd"/>
          <c:showLegendKey val="0"/>
          <c:showVal val="1"/>
          <c:showCatName val="0"/>
          <c:showSerName val="0"/>
          <c:showPercent val="0"/>
          <c:showBubbleSize val="0"/>
        </c:dLbls>
        <c:gapWidth val="50"/>
        <c:axId val="217440336"/>
        <c:axId val="217440728"/>
      </c:barChart>
      <c:catAx>
        <c:axId val="217440336"/>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40728"/>
        <c:crosses val="autoZero"/>
        <c:auto val="1"/>
        <c:lblAlgn val="ctr"/>
        <c:lblOffset val="100"/>
        <c:tickLblSkip val="1"/>
        <c:tickMarkSkip val="1"/>
        <c:noMultiLvlLbl val="0"/>
      </c:catAx>
      <c:valAx>
        <c:axId val="217440728"/>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Students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4033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legend>
      <c:legendPos val="b"/>
      <c:layout>
        <c:manualLayout>
          <c:xMode val="edge"/>
          <c:yMode val="edge"/>
          <c:x val="0.67230314960629922"/>
          <c:y val="0.11752916302128903"/>
          <c:w val="0.29162064377369495"/>
          <c:h val="5.7765449773323777E-2"/>
        </c:manualLayout>
      </c:layout>
      <c:overlay val="0"/>
      <c:spPr>
        <a:gradFill>
          <a:gsLst>
            <a:gs pos="0">
              <a:sysClr val="window" lastClr="FFFFFF"/>
            </a:gs>
            <a:gs pos="39000">
              <a:sysClr val="window" lastClr="FFFFFF"/>
            </a:gs>
            <a:gs pos="100000">
              <a:sysClr val="window" lastClr="FFFFFF">
                <a:lumMod val="75000"/>
              </a:sysClr>
            </a:gs>
          </a:gsLst>
          <a:path path="circle">
            <a:fillToRect l="50000" t="-80000" r="50000" b="180000"/>
          </a:path>
        </a:gradFill>
        <a:ln>
          <a:noFill/>
        </a:ln>
        <a:effectLst/>
      </c:spPr>
      <c:txPr>
        <a:bodyPr rot="0" spcFirstLastPara="1" vertOverflow="ellipsis" vert="horz" wrap="square" anchor="ctr" anchorCtr="1"/>
        <a:lstStyle/>
        <a:p>
          <a:pPr>
            <a:defRPr sz="1500" b="0" i="0" u="none" strike="noStrike" kern="1200" baseline="1000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662409885171781E-2"/>
          <c:y val="0.19197181007901004"/>
          <c:w val="0.8060263515936712"/>
          <c:h val="0.69103495739125154"/>
        </c:manualLayout>
      </c:layout>
      <c:doughnutChart>
        <c:varyColors val="1"/>
        <c:ser>
          <c:idx val="0"/>
          <c:order val="0"/>
          <c:spPr>
            <a:solidFill>
              <a:srgbClr val="339933"/>
            </a:solidFill>
          </c:spPr>
          <c:dPt>
            <c:idx val="0"/>
            <c:bubble3D val="0"/>
            <c:explosion val="1"/>
            <c:spPr>
              <a:solidFill>
                <a:srgbClr val="339933"/>
              </a:solidFill>
              <a:ln>
                <a:noFill/>
              </a:ln>
              <a:effectLst>
                <a:outerShdw blurRad="254000" sx="102000" sy="102000" algn="ctr" rotWithShape="0">
                  <a:prstClr val="black">
                    <a:alpha val="20000"/>
                  </a:prstClr>
                </a:outerShdw>
              </a:effectLst>
            </c:spPr>
          </c:dPt>
          <c:dPt>
            <c:idx val="1"/>
            <c:bubble3D val="0"/>
            <c:spPr>
              <a:solidFill>
                <a:srgbClr val="7F7770"/>
              </a:solidFill>
              <a:ln>
                <a:noFill/>
              </a:ln>
              <a:effectLst>
                <a:outerShdw blurRad="254000" sx="102000" sy="102000" algn="ctr" rotWithShape="0">
                  <a:prstClr val="black">
                    <a:alpha val="20000"/>
                  </a:prstClr>
                </a:outerShdw>
              </a:effectLst>
            </c:spPr>
          </c:dPt>
          <c:dPt>
            <c:idx val="2"/>
            <c:bubble3D val="0"/>
            <c:spPr>
              <a:solidFill>
                <a:srgbClr val="339933"/>
              </a:solidFill>
              <a:ln>
                <a:noFill/>
              </a:ln>
              <a:effectLst>
                <a:outerShdw blurRad="254000" sx="102000" sy="102000" algn="ctr" rotWithShape="0">
                  <a:prstClr val="black">
                    <a:alpha val="20000"/>
                  </a:prstClr>
                </a:outerShdw>
              </a:effectLst>
            </c:spPr>
          </c:dPt>
          <c:dPt>
            <c:idx val="3"/>
            <c:bubble3D val="0"/>
            <c:spPr>
              <a:solidFill>
                <a:srgbClr val="339933"/>
              </a:solidFill>
              <a:ln>
                <a:noFill/>
              </a:ln>
              <a:effectLst>
                <a:outerShdw blurRad="254000" sx="102000" sy="102000" algn="ctr" rotWithShape="0">
                  <a:prstClr val="black">
                    <a:alpha val="20000"/>
                  </a:prstClr>
                </a:outerShdw>
              </a:effectLst>
            </c:spPr>
          </c:dPt>
          <c:dLbls>
            <c:numFmt formatCode="0.0%" sourceLinked="0"/>
            <c:spPr>
              <a:noFill/>
              <a:ln>
                <a:noFill/>
              </a:ln>
              <a:effectLst>
                <a:outerShdw blurRad="50800" dist="38100" dir="2700000" algn="tl" rotWithShape="0">
                  <a:prstClr val="black">
                    <a:alpha val="40000"/>
                  </a:prstClr>
                </a:outerShdw>
              </a:effectLst>
            </c:spPr>
            <c:txPr>
              <a:bodyPr rot="0" spcFirstLastPara="1" vertOverflow="ellipsis" vert="horz" wrap="square" anchor="ctr" anchorCtr="1"/>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'Fig4-6'!$D$33:$D$34</c:f>
              <c:strCache>
                <c:ptCount val="2"/>
                <c:pt idx="0">
                  <c:v>Yes</c:v>
                </c:pt>
                <c:pt idx="1">
                  <c:v>No</c:v>
                </c:pt>
              </c:strCache>
            </c:strRef>
          </c:cat>
          <c:val>
            <c:numRef>
              <c:f>'Fig4-6'!$E$33:$E$34</c:f>
              <c:numCache>
                <c:formatCode>0.0%</c:formatCode>
                <c:ptCount val="2"/>
                <c:pt idx="0">
                  <c:v>0.31869999999999998</c:v>
                </c:pt>
                <c:pt idx="1">
                  <c:v>0.68130000000000002</c:v>
                </c:pt>
              </c:numCache>
            </c:numRef>
          </c:val>
        </c:ser>
        <c:dLbls>
          <c:showLegendKey val="0"/>
          <c:showVal val="0"/>
          <c:showCatName val="0"/>
          <c:showSerName val="0"/>
          <c:showPercent val="1"/>
          <c:showBubbleSize val="0"/>
          <c:showLeaderLines val="0"/>
        </c:dLbls>
        <c:firstSliceAng val="0"/>
        <c:holeSize val="50"/>
      </c:doughnutChart>
      <c:spPr>
        <a:noFill/>
        <a:ln>
          <a:noFill/>
        </a:ln>
        <a:effectLst/>
      </c:spPr>
    </c:plotArea>
    <c:plotVisOnly val="1"/>
    <c:dispBlanksAs val="zero"/>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sz="1100"/>
      </a:pPr>
      <a:endParaRPr lang="en-US"/>
    </a:p>
  </c:txPr>
  <c:printSettings>
    <c:headerFooter/>
    <c:pageMargins b="0.75000000000000167" l="0.70000000000000062" r="0.70000000000000062" t="0.75000000000000167" header="0.30000000000000032" footer="0.30000000000000032"/>
    <c:pageSetup orientation="landscape"/>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1587836252243"/>
          <c:y val="1.2539944443284111E-3"/>
          <c:w val="0.86284121637477573"/>
          <c:h val="0.79607855112293791"/>
        </c:manualLayout>
      </c:layout>
      <c:barChart>
        <c:barDir val="col"/>
        <c:grouping val="clustered"/>
        <c:varyColors val="0"/>
        <c:ser>
          <c:idx val="0"/>
          <c:order val="0"/>
          <c:tx>
            <c:strRef>
              <c:f>'Fig4-6'!$B$60</c:f>
              <c:strCache>
                <c:ptCount val="1"/>
                <c:pt idx="0">
                  <c:v>Transfer of credit</c:v>
                </c:pt>
              </c:strCache>
            </c:strRef>
          </c:tx>
          <c:spPr>
            <a:solidFill>
              <a:schemeClr val="accent1">
                <a:alpha val="85000"/>
              </a:schemeClr>
            </a:solidFill>
            <a:ln w="9525" cap="flat" cmpd="sng" algn="ctr">
              <a:noFill/>
              <a:round/>
            </a:ln>
            <a:effectLst/>
          </c:spPr>
          <c:invertIfNegative val="0"/>
          <c:dPt>
            <c:idx val="0"/>
            <c:invertIfNegative val="0"/>
            <c:bubble3D val="0"/>
            <c:spPr>
              <a:solidFill>
                <a:srgbClr val="0076BE"/>
              </a:solidFill>
              <a:ln w="9525" cap="flat" cmpd="sng" algn="ctr">
                <a:noFill/>
                <a:round/>
              </a:ln>
              <a:effectLst/>
            </c:spPr>
          </c:dPt>
          <c:dLbls>
            <c:dLbl>
              <c:idx val="0"/>
              <c:layout>
                <c:manualLayout>
                  <c:x val="-6.4190738193489229E-3"/>
                  <c:y val="1.7683465959328027E-3"/>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6902E009-4EC2-47F2-A5EA-CE1B4F6E94A9}" type="SERIESNAME">
                      <a:rPr lang="en-US"/>
                      <a:pPr>
                        <a:defRPr sz="1050">
                          <a:latin typeface="Arial" panose="020B0604020202020204" pitchFamily="34" charset="0"/>
                          <a:cs typeface="Arial" panose="020B0604020202020204" pitchFamily="34" charset="0"/>
                        </a:defRPr>
                      </a:pPr>
                      <a:t>[SERIES NAME]</a:t>
                    </a:fld>
                    <a:r>
                      <a:rPr lang="en-US" baseline="0"/>
                      <a:t> </a:t>
                    </a:r>
                  </a:p>
                  <a:p>
                    <a:pPr>
                      <a:defRPr sz="1050">
                        <a:latin typeface="Arial" panose="020B0604020202020204" pitchFamily="34" charset="0"/>
                        <a:cs typeface="Arial" panose="020B0604020202020204" pitchFamily="34" charset="0"/>
                      </a:defRPr>
                    </a:pPr>
                    <a:r>
                      <a:rPr lang="en-US" baseline="0"/>
                      <a:t>n=</a:t>
                    </a:r>
                    <a:fld id="{35D3E06C-B4FB-4E0C-89C4-67C65CE77BAB}" type="VALUE">
                      <a:rPr lang="en-US" baseline="0"/>
                      <a:pPr>
                        <a:defRPr sz="1050">
                          <a:latin typeface="Arial" panose="020B0604020202020204" pitchFamily="34" charset="0"/>
                          <a:cs typeface="Arial" panose="020B0604020202020204" pitchFamily="34" charset="0"/>
                        </a:defRPr>
                      </a:pPr>
                      <a:t>[VALUE]</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5391104997707475"/>
                      <c:h val="0.1786030061892131"/>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2018-19</c:v>
                </c:pt>
              </c:strCache>
            </c:strRef>
          </c:cat>
          <c:val>
            <c:numRef>
              <c:f>'Fig4-6'!$C$60</c:f>
              <c:numCache>
                <c:formatCode>General</c:formatCode>
                <c:ptCount val="1"/>
                <c:pt idx="0">
                  <c:v>66</c:v>
                </c:pt>
              </c:numCache>
            </c:numRef>
          </c:val>
        </c:ser>
        <c:ser>
          <c:idx val="1"/>
          <c:order val="1"/>
          <c:tx>
            <c:strRef>
              <c:f>'Fig4-6'!$B$61</c:f>
              <c:strCache>
                <c:ptCount val="1"/>
                <c:pt idx="0">
                  <c:v>Equivalency examinations</c:v>
                </c:pt>
              </c:strCache>
            </c:strRef>
          </c:tx>
          <c:spPr>
            <a:solidFill>
              <a:srgbClr val="F26522"/>
            </a:solidFill>
            <a:ln w="9525" cap="flat" cmpd="sng" algn="ctr">
              <a:noFill/>
              <a:round/>
            </a:ln>
            <a:effectLst/>
          </c:spPr>
          <c:invertIfNegative val="0"/>
          <c:dLbls>
            <c:dLbl>
              <c:idx val="0"/>
              <c:layout>
                <c:manualLayout>
                  <c:x val="-1.8339488856877759E-3"/>
                  <c:y val="1.580874008786037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17A8A0DD-7A89-4ACC-A693-2060C85170F6}" type="SERIESNAME">
                      <a:rPr lang="en-US"/>
                      <a:pPr>
                        <a:defRPr sz="1050">
                          <a:latin typeface="Arial" panose="020B0604020202020204" pitchFamily="34" charset="0"/>
                          <a:cs typeface="Arial" panose="020B0604020202020204" pitchFamily="34" charset="0"/>
                        </a:defRPr>
                      </a:pPr>
                      <a:t>[SERIES NAME]</a:t>
                    </a:fld>
                    <a:endParaRPr lang="en-US" baseline="0"/>
                  </a:p>
                  <a:p>
                    <a:pPr>
                      <a:defRPr sz="1050">
                        <a:latin typeface="Arial" panose="020B0604020202020204" pitchFamily="34" charset="0"/>
                        <a:cs typeface="Arial" panose="020B0604020202020204" pitchFamily="34" charset="0"/>
                      </a:defRPr>
                    </a:pPr>
                    <a:r>
                      <a:rPr lang="en-US" baseline="0"/>
                      <a:t>n=33</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603393661074346"/>
                      <c:h val="0.1731918656056587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'Fig4-6'!$C$59</c:f>
              <c:strCache>
                <c:ptCount val="1"/>
                <c:pt idx="0">
                  <c:v>2018-19</c:v>
                </c:pt>
              </c:strCache>
            </c:strRef>
          </c:cat>
          <c:val>
            <c:numRef>
              <c:f>'Fig4-6'!$C$61</c:f>
              <c:numCache>
                <c:formatCode>General</c:formatCode>
                <c:ptCount val="1"/>
                <c:pt idx="0">
                  <c:v>33</c:v>
                </c:pt>
              </c:numCache>
            </c:numRef>
          </c:val>
        </c:ser>
        <c:ser>
          <c:idx val="2"/>
          <c:order val="2"/>
          <c:tx>
            <c:strRef>
              <c:f>'Fig4-6'!$B$62</c:f>
              <c:strCache>
                <c:ptCount val="1"/>
                <c:pt idx="0">
                  <c:v>Challenge examinations</c:v>
                </c:pt>
              </c:strCache>
            </c:strRef>
          </c:tx>
          <c:spPr>
            <a:solidFill>
              <a:srgbClr val="7F7770"/>
            </a:solidFill>
            <a:ln w="9525" cap="flat" cmpd="sng" algn="ctr">
              <a:noFill/>
              <a:round/>
            </a:ln>
            <a:effectLst/>
          </c:spPr>
          <c:invertIfNegative val="0"/>
          <c:dLbls>
            <c:dLbl>
              <c:idx val="0"/>
              <c:layout>
                <c:manualLayout>
                  <c:x val="0"/>
                  <c:y val="1.9398901397272291E-2"/>
                </c:manualLayout>
              </c:layout>
              <c:tx>
                <c:rich>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fld id="{5335477B-D16F-450A-9511-68E665055B0D}" type="SERIESNAME">
                      <a:rPr lang="en-US" sz="1050">
                        <a:latin typeface="Arial" panose="020B0604020202020204" pitchFamily="34" charset="0"/>
                        <a:cs typeface="Arial" panose="020B0604020202020204" pitchFamily="34" charset="0"/>
                      </a:rPr>
                      <a:pPr>
                        <a:defRPr sz="1050">
                          <a:latin typeface="Arial" panose="020B0604020202020204" pitchFamily="34" charset="0"/>
                          <a:cs typeface="Arial" panose="020B0604020202020204" pitchFamily="34" charset="0"/>
                        </a:defRPr>
                      </a:pPr>
                      <a:t>[SERIES NAME]</a:t>
                    </a:fld>
                    <a:endParaRPr lang="en-US" sz="1050" baseline="0">
                      <a:latin typeface="Arial" panose="020B0604020202020204" pitchFamily="34" charset="0"/>
                      <a:cs typeface="Arial" panose="020B0604020202020204" pitchFamily="34" charset="0"/>
                    </a:endParaRPr>
                  </a:p>
                  <a:p>
                    <a:pPr>
                      <a:defRPr sz="1050">
                        <a:latin typeface="Arial" panose="020B0604020202020204" pitchFamily="34" charset="0"/>
                        <a:cs typeface="Arial" panose="020B0604020202020204" pitchFamily="34" charset="0"/>
                      </a:defRPr>
                    </a:pPr>
                    <a:r>
                      <a:rPr lang="en-US"/>
                      <a:t>n=39</a:t>
                    </a:r>
                  </a:p>
                </c:rich>
              </c:tx>
              <c:spPr>
                <a:noFill/>
                <a:ln>
                  <a:noFill/>
                </a:ln>
                <a:effectLst/>
              </c:spPr>
              <c:txPr>
                <a:bodyPr rot="0" spcFirstLastPara="1" vertOverflow="ellipsis" vert="horz" wrap="square" lIns="38100" tIns="19050" rIns="38100" bIns="19050" anchor="ctr" anchorCtr="1">
                  <a:noAutofit/>
                </a:bodyPr>
                <a:lstStyle/>
                <a:p>
                  <a:pPr>
                    <a:defRPr sz="105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1"/>
              <c:showSerName val="0"/>
              <c:showPercent val="0"/>
              <c:showBubbleSize val="0"/>
              <c:extLst>
                <c:ext xmlns:c15="http://schemas.microsoft.com/office/drawing/2012/chart" uri="{CE6537A1-D6FC-4f65-9D91-7224C49458BB}">
                  <c15:layout>
                    <c:manualLayout>
                      <c:w val="0.16254928931682713"/>
                      <c:h val="0.16617166885969492"/>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en-US"/>
              </a:p>
            </c:txPr>
            <c:dLblPos val="inEnd"/>
            <c:showLegendKey val="0"/>
            <c:showVal val="1"/>
            <c:showCatName val="1"/>
            <c:showSerName val="0"/>
            <c:showPercent val="0"/>
            <c:showBubbleSize val="0"/>
            <c:showLeaderLines val="0"/>
            <c:extLst>
              <c:ext xmlns:c15="http://schemas.microsoft.com/office/drawing/2012/chart" uri="{CE6537A1-D6FC-4f65-9D91-7224C49458BB}">
                <c15:showLeaderLines val="0"/>
              </c:ext>
            </c:extLst>
          </c:dLbls>
          <c:cat>
            <c:strRef>
              <c:f>'Fig4-6'!$C$59</c:f>
              <c:strCache>
                <c:ptCount val="1"/>
                <c:pt idx="0">
                  <c:v>2018-19</c:v>
                </c:pt>
              </c:strCache>
            </c:strRef>
          </c:cat>
          <c:val>
            <c:numRef>
              <c:f>'Fig4-6'!$C$62</c:f>
              <c:numCache>
                <c:formatCode>General</c:formatCode>
                <c:ptCount val="1"/>
                <c:pt idx="0">
                  <c:v>39</c:v>
                </c:pt>
              </c:numCache>
            </c:numRef>
          </c:val>
        </c:ser>
        <c:ser>
          <c:idx val="3"/>
          <c:order val="3"/>
          <c:tx>
            <c:strRef>
              <c:f>'Fig4-6'!$B$63</c:f>
              <c:strCache>
                <c:ptCount val="1"/>
                <c:pt idx="0">
                  <c:v>Completion of non-accredited dental assisting program at institution</c:v>
                </c:pt>
              </c:strCache>
            </c:strRef>
          </c:tx>
          <c:spPr>
            <a:solidFill>
              <a:schemeClr val="accent4">
                <a:alpha val="85000"/>
              </a:schemeClr>
            </a:solidFill>
            <a:ln w="9525" cap="flat" cmpd="sng" algn="ctr">
              <a:solidFill>
                <a:schemeClr val="lt1">
                  <a:alpha val="50000"/>
                </a:schemeClr>
              </a:solidFill>
              <a:round/>
            </a:ln>
            <a:effectLst/>
          </c:spPr>
          <c:invertIfNegative val="0"/>
          <c:dLbls>
            <c:dLbl>
              <c:idx val="0"/>
              <c:layout>
                <c:manualLayout>
                  <c:x val="-1.8340210912425492E-3"/>
                  <c:y val="4.3202795936979899E-2"/>
                </c:manualLayout>
              </c:layout>
              <c:tx>
                <c:rich>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fld id="{538A18A8-8C33-41B9-910F-743CB95A5277}" type="SERIESNAME">
                      <a:rPr lang="en-US"/>
                      <a:pPr>
                        <a:defRPr sz="800">
                          <a:latin typeface="Arial" panose="020B0604020202020204" pitchFamily="34" charset="0"/>
                          <a:cs typeface="Arial" panose="020B0604020202020204" pitchFamily="34" charset="0"/>
                        </a:defRPr>
                      </a:pPr>
                      <a:t>[SERIES NAME]</a:t>
                    </a:fld>
                    <a:r>
                      <a:rPr lang="en-US" baseline="0"/>
                      <a:t>, </a:t>
                    </a:r>
                  </a:p>
                  <a:p>
                    <a:pPr>
                      <a:defRPr sz="800">
                        <a:latin typeface="Arial" panose="020B0604020202020204" pitchFamily="34" charset="0"/>
                        <a:cs typeface="Arial" panose="020B0604020202020204" pitchFamily="34" charset="0"/>
                      </a:defRPr>
                    </a:pPr>
                    <a:r>
                      <a:rPr lang="en-US" sz="1000" baseline="0"/>
                      <a:t>n=</a:t>
                    </a:r>
                    <a:fld id="{5AD77B9D-1BC0-42B3-B9A8-4EE41D6A24ED}" type="VALUE">
                      <a:rPr lang="en-US" sz="1000" baseline="0"/>
                      <a:pPr>
                        <a:defRPr sz="800">
                          <a:latin typeface="Arial" panose="020B0604020202020204" pitchFamily="34" charset="0"/>
                          <a:cs typeface="Arial" panose="020B0604020202020204" pitchFamily="34" charset="0"/>
                        </a:defRPr>
                      </a:pPr>
                      <a:t>[VALUE]</a:t>
                    </a:fld>
                    <a:endParaRPr lang="en-US" sz="1000" baseline="0"/>
                  </a:p>
                </c:rich>
              </c:tx>
              <c:numFmt formatCode="#,##0" sourceLinked="0"/>
              <c:spPr>
                <a:noFill/>
                <a:ln>
                  <a:noFill/>
                </a:ln>
                <a:effectLst/>
              </c:spPr>
              <c:txPr>
                <a:bodyPr rot="0" spcFirstLastPara="1" vertOverflow="ellipsis" vert="horz" wrap="square" lIns="38100" tIns="19050" rIns="38100" bIns="19050" anchor="ctr" anchorCtr="1">
                  <a:no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0.17005043558000918"/>
                      <c:h val="0.26378440095518563"/>
                    </c:manualLayout>
                  </c15:layout>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2018-19</c:v>
                </c:pt>
              </c:strCache>
            </c:strRef>
          </c:cat>
          <c:val>
            <c:numRef>
              <c:f>'Fig4-6'!$C$63</c:f>
              <c:numCache>
                <c:formatCode>General</c:formatCode>
                <c:ptCount val="1"/>
                <c:pt idx="0">
                  <c:v>4</c:v>
                </c:pt>
              </c:numCache>
            </c:numRef>
          </c:val>
        </c:ser>
        <c:ser>
          <c:idx val="4"/>
          <c:order val="4"/>
          <c:tx>
            <c:strRef>
              <c:f>'Fig4-6'!$B$64</c:f>
              <c:strCache>
                <c:ptCount val="1"/>
                <c:pt idx="0">
                  <c:v>Other</c:v>
                </c:pt>
              </c:strCache>
            </c:strRef>
          </c:tx>
          <c:spPr>
            <a:solidFill>
              <a:srgbClr val="C8102E">
                <a:alpha val="85000"/>
              </a:srgbClr>
            </a:solidFill>
            <a:ln w="9525" cap="flat" cmpd="sng" algn="ctr">
              <a:noFill/>
              <a:round/>
            </a:ln>
            <a:effectLst/>
          </c:spPr>
          <c:invertIfNegative val="0"/>
          <c:dLbls>
            <c:dLbl>
              <c:idx val="0"/>
              <c:layout>
                <c:manualLayout>
                  <c:x val="0"/>
                  <c:y val="8.111558999422154E-3"/>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fld id="{3C3D5800-DFF3-4A61-B0F4-E5D1D4590278}" type="SERIESNAME">
                      <a:rPr lang="en-US" sz="100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[SERIES NAME]</a:t>
                    </a:fld>
                    <a:r>
                      <a:rPr lang="en-US" sz="1000" baseline="0">
                        <a:latin typeface="Arial" panose="020B0604020202020204" pitchFamily="34" charset="0"/>
                        <a:cs typeface="Arial" panose="020B0604020202020204" pitchFamily="34" charset="0"/>
                      </a:rPr>
                      <a:t> n=</a:t>
                    </a:r>
                    <a:fld id="{7B5EF14D-8163-4F23-925C-4CDC43DBA0D4}" type="VALUE">
                      <a:rPr lang="en-US" sz="1000" baseline="0">
                        <a:latin typeface="Arial" panose="020B0604020202020204" pitchFamily="34" charset="0"/>
                        <a:cs typeface="Arial" panose="020B0604020202020204" pitchFamily="34" charset="0"/>
                      </a:rPr>
                      <a:pPr>
                        <a:defRPr sz="1000">
                          <a:latin typeface="Arial" panose="020B0604020202020204" pitchFamily="34" charset="0"/>
                          <a:cs typeface="Arial" panose="020B0604020202020204" pitchFamily="34" charset="0"/>
                        </a:defRPr>
                      </a:pPr>
                      <a:t>[VALUE]</a:t>
                    </a:fld>
                    <a:endParaRPr lang="en-US" sz="1000" baseline="0">
                      <a:latin typeface="Arial" panose="020B0604020202020204" pitchFamily="34" charset="0"/>
                      <a:cs typeface="Arial" panose="020B0604020202020204" pitchFamily="34" charset="0"/>
                    </a:endParaRPr>
                  </a:p>
                </c:rich>
              </c:tx>
              <c:spPr>
                <a:noFill/>
                <a:ln>
                  <a:noFill/>
                </a:ln>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1"/>
              <c:showPercent val="0"/>
              <c:showBubbleSize val="0"/>
              <c:extLst>
                <c:ext xmlns:c15="http://schemas.microsoft.com/office/drawing/2012/chart" uri="{CE6537A1-D6FC-4f65-9D91-7224C49458BB}">
                  <c15:layout>
                    <c:manualLayout>
                      <c:w val="7.5635029802842729E-2"/>
                      <c:h val="0.12019465736544205"/>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'Fig4-6'!$C$59</c:f>
              <c:strCache>
                <c:ptCount val="1"/>
                <c:pt idx="0">
                  <c:v>2018-19</c:v>
                </c:pt>
              </c:strCache>
            </c:strRef>
          </c:cat>
          <c:val>
            <c:numRef>
              <c:f>'Fig4-6'!$C$64</c:f>
              <c:numCache>
                <c:formatCode>General</c:formatCode>
                <c:ptCount val="1"/>
                <c:pt idx="0">
                  <c:v>17</c:v>
                </c:pt>
              </c:numCache>
            </c:numRef>
          </c:val>
        </c:ser>
        <c:dLbls>
          <c:dLblPos val="inEnd"/>
          <c:showLegendKey val="0"/>
          <c:showVal val="1"/>
          <c:showCatName val="0"/>
          <c:showSerName val="0"/>
          <c:showPercent val="0"/>
          <c:showBubbleSize val="0"/>
        </c:dLbls>
        <c:gapWidth val="65"/>
        <c:axId val="217438376"/>
        <c:axId val="217441512"/>
      </c:barChart>
      <c:catAx>
        <c:axId val="217438376"/>
        <c:scaling>
          <c:orientation val="minMax"/>
        </c:scaling>
        <c:delete val="0"/>
        <c:axPos val="b"/>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Methods Used to Award Advanced Placement</a:t>
                </a:r>
              </a:p>
            </c:rich>
          </c:tx>
          <c:layout>
            <c:manualLayout>
              <c:xMode val="edge"/>
              <c:yMode val="edge"/>
              <c:x val="0.34366421528808216"/>
              <c:y val="0.9353647276084948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000" b="1"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7441512"/>
        <c:crosses val="autoZero"/>
        <c:auto val="1"/>
        <c:lblAlgn val="ctr"/>
        <c:lblOffset val="100"/>
        <c:noMultiLvlLbl val="0"/>
      </c:catAx>
      <c:valAx>
        <c:axId val="217441512"/>
        <c:scaling>
          <c:orientation val="minMax"/>
          <c:max val="140"/>
        </c:scaling>
        <c:delete val="1"/>
        <c:axPos val="l"/>
        <c:majorGridlines>
          <c:spPr>
            <a:ln w="9525" cap="flat" cmpd="sng" algn="ctr">
              <a:noFill/>
              <a:round/>
            </a:ln>
            <a:effectLst/>
          </c:spPr>
        </c:majorGridlines>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Number of Accrediated Dental</a:t>
                </a:r>
              </a:p>
              <a:p>
                <a:pPr>
                  <a:defRPr sz="1000">
                    <a:solidFill>
                      <a:sysClr val="windowText" lastClr="000000"/>
                    </a:solidFill>
                    <a:latin typeface="Arial" panose="020B0604020202020204" pitchFamily="34" charset="0"/>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 Assisting Programs</a:t>
                </a:r>
              </a:p>
            </c:rich>
          </c:tx>
          <c:layout>
            <c:manualLayout>
              <c:xMode val="edge"/>
              <c:yMode val="edge"/>
              <c:x val="2.4366486513807507E-2"/>
              <c:y val="0.20219330673851446"/>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crossAx val="217438376"/>
        <c:crosses val="autoZero"/>
        <c:crossBetween val="between"/>
        <c:majorUnit val="20"/>
      </c:valAx>
      <c:spPr>
        <a:gradFill flip="none" rotWithShape="1">
          <a:gsLst>
            <a:gs pos="0">
              <a:schemeClr val="accent3">
                <a:lumMod val="89000"/>
              </a:schemeClr>
            </a:gs>
            <a:gs pos="23000">
              <a:schemeClr val="accent3">
                <a:lumMod val="89000"/>
              </a:schemeClr>
            </a:gs>
            <a:gs pos="69000">
              <a:schemeClr val="accent3">
                <a:lumMod val="75000"/>
              </a:schemeClr>
            </a:gs>
            <a:gs pos="97000">
              <a:schemeClr val="accent3">
                <a:lumMod val="70000"/>
              </a:schemeClr>
            </a:gs>
          </a:gsLst>
          <a:path path="circle">
            <a:fillToRect l="50000" t="50000" r="50000" b="50000"/>
          </a:path>
          <a:tileRect/>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0000000000001" l="0.70000000000000095" r="0.70000000000000095" t="0.750000000000001"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olidFill>
              <a:srgbClr val="C8102E"/>
            </a:solidFill>
          </c:spPr>
          <c:dPt>
            <c:idx val="0"/>
            <c:bubble3D val="0"/>
            <c:spPr>
              <a:solidFill>
                <a:srgbClr val="0076BE"/>
              </a:solidFill>
              <a:ln>
                <a:noFill/>
              </a:ln>
              <a:effectLst>
                <a:outerShdw blurRad="254000" sx="102000" sy="102000" algn="ctr" rotWithShape="0">
                  <a:prstClr val="black">
                    <a:alpha val="20000"/>
                  </a:prstClr>
                </a:outerShdw>
              </a:effectLst>
            </c:spPr>
          </c:dPt>
          <c:dPt>
            <c:idx val="1"/>
            <c:bubble3D val="0"/>
            <c:spPr>
              <a:solidFill>
                <a:srgbClr val="C8102E"/>
              </a:solidFill>
              <a:ln>
                <a:noFill/>
              </a:ln>
              <a:effectLst>
                <a:outerShdw blurRad="254000" sx="102000" sy="102000" algn="ctr" rotWithShape="0">
                  <a:prstClr val="black">
                    <a:alpha val="20000"/>
                  </a:prstClr>
                </a:outerShdw>
              </a:effectLst>
            </c:spPr>
          </c:dPt>
          <c:dPt>
            <c:idx val="2"/>
            <c:bubble3D val="0"/>
            <c:spPr>
              <a:solidFill>
                <a:srgbClr val="F0B323"/>
              </a:solidFill>
              <a:ln>
                <a:noFill/>
              </a:ln>
              <a:effectLst>
                <a:outerShdw blurRad="254000" sx="102000" sy="102000" algn="ctr" rotWithShape="0">
                  <a:prstClr val="black">
                    <a:alpha val="20000"/>
                  </a:prstClr>
                </a:outerShdw>
              </a:effectLst>
            </c:spPr>
          </c:dPt>
          <c:dPt>
            <c:idx val="3"/>
            <c:bubble3D val="0"/>
            <c:spPr>
              <a:solidFill>
                <a:srgbClr val="F8F8F8"/>
              </a:solidFill>
              <a:ln>
                <a:noFill/>
              </a:ln>
              <a:effectLst>
                <a:outerShdw blurRad="254000" sx="102000" sy="102000" algn="ctr" rotWithShape="0">
                  <a:prstClr val="black">
                    <a:alpha val="20000"/>
                  </a:prstClr>
                </a:outerShdw>
              </a:effectLst>
            </c:spPr>
          </c:dPt>
          <c:dLbls>
            <c:dLbl>
              <c:idx val="0"/>
              <c:layout>
                <c:manualLayout>
                  <c:x val="0.10653349979192664"/>
                  <c:y val="-0.10628019323671503"/>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1"/>
              <c:layout>
                <c:manualLayout>
                  <c:x val="-0.10320432792342908"/>
                  <c:y val="5.7971014492753624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2"/>
              <c:layout>
                <c:manualLayout>
                  <c:x val="-0.23470661672908863"/>
                  <c:y val="-1.2882447665056361E-2"/>
                </c:manualLayout>
              </c:layout>
              <c:tx>
                <c:rich>
                  <a:bodyPr/>
                  <a:lstStyle/>
                  <a:p>
                    <a:fld id="{E02DC273-51BF-4447-99A2-B457FCE0CED9}" type="CATEGORYNAME">
                      <a:rPr lang="en-US" sz="1000" baseline="0">
                        <a:latin typeface="Arial" panose="020B0604020202020204" pitchFamily="34" charset="0"/>
                        <a:cs typeface="Arial" panose="020B0604020202020204" pitchFamily="34" charset="0"/>
                      </a: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t>[CELLRANGE]</a:t>
                    </a:fld>
                    <a:endParaRPr lang="en-US" sz="1000" baseline="0">
                      <a:latin typeface="Arial" panose="020B0604020202020204" pitchFamily="34" charset="0"/>
                      <a:cs typeface="Arial" panose="020B0604020202020204" pitchFamily="34" charset="0"/>
                    </a:endParaRPr>
                  </a:p>
                </c:rich>
              </c:tx>
              <c:showLegendKey val="0"/>
              <c:showVal val="0"/>
              <c:showCatName val="1"/>
              <c:showSerName val="0"/>
              <c:showPercent val="1"/>
              <c:showBubbleSize val="0"/>
              <c:extLst>
                <c:ext xmlns:c15="http://schemas.microsoft.com/office/drawing/2012/chart" uri="{CE6537A1-D6FC-4f65-9D91-7224C49458BB}">
                  <c15:dlblFieldTable/>
                  <c15:showDataLabelsRange val="1"/>
                </c:ext>
              </c:extLst>
            </c:dLbl>
            <c:dLbl>
              <c:idx val="3"/>
              <c:layout>
                <c:manualLayout>
                  <c:x val="-0.17727840199750311"/>
                  <c:y val="-0.1610305958132045"/>
                </c:manualLayout>
              </c:layout>
              <c:tx>
                <c:rich>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fld id="{E02DC273-51BF-4447-99A2-B457FCE0CED9}" type="CATEGORYNAME">
                      <a:rPr lang="en-US" sz="1000" baseline="0">
                        <a:latin typeface="Arial" panose="020B0604020202020204" pitchFamily="34" charset="0"/>
                        <a:cs typeface="Arial" panose="020B0604020202020204" pitchFamily="34" charset="0"/>
                      </a:rPr>
                      <a:pPr>
                        <a:defRPr/>
                      </a:pPr>
                      <a:t>[CATEGORY NAME]</a:t>
                    </a:fld>
                    <a:r>
                      <a:rPr lang="en-US" sz="1000" baseline="0">
                        <a:latin typeface="Arial" panose="020B0604020202020204" pitchFamily="34" charset="0"/>
                        <a:cs typeface="Arial" panose="020B0604020202020204" pitchFamily="34" charset="0"/>
                      </a:rPr>
                      <a:t>
</a:t>
                    </a:r>
                    <a:fld id="{31E13886-9E1A-4B52-BFAA-ECC845AEA7F6}" type="CELLRANGE">
                      <a:rPr lang="en-US" sz="1000" b="1" i="0" u="none" strike="noStrike" kern="1200" baseline="0">
                        <a:solidFill>
                          <a:sysClr val="window" lastClr="FFFFFF"/>
                        </a:solidFill>
                        <a:latin typeface="Arial" panose="020B0604020202020204" pitchFamily="34" charset="0"/>
                        <a:cs typeface="Arial" panose="020B0604020202020204" pitchFamily="34" charset="0"/>
                      </a:rPr>
                      <a:pPr>
                        <a:defRPr/>
                      </a:pPr>
                      <a:t>[CELLRANGE]</a:t>
                    </a:fld>
                    <a:endParaRPr lang="en-US" sz="1000" baseline="0">
                      <a:latin typeface="Arial" panose="020B0604020202020204" pitchFamily="34" charset="0"/>
                      <a:cs typeface="Arial" panose="020B0604020202020204" pitchFamily="34" charset="0"/>
                    </a:endParaRPr>
                  </a:p>
                </c:rich>
              </c:tx>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no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15:layout>
                    <c:manualLayout>
                      <c:w val="0.13844361215147732"/>
                      <c:h val="8.893732486337759E-2"/>
                    </c:manualLayout>
                  </c15:layout>
                  <c15:dlblFieldTable/>
                  <c15:showDataLabelsRange val="1"/>
                </c:ext>
              </c:extLst>
            </c:dLbl>
            <c:numFmt formatCode="General" sourceLinked="0"/>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15:showDataLabelsRange val="1"/>
              </c:ext>
            </c:extLst>
          </c:dLbls>
          <c:cat>
            <c:strRef>
              <c:f>'Fig4-6'!$C$5:$F$5</c:f>
              <c:strCache>
                <c:ptCount val="4"/>
                <c:pt idx="0">
                  <c:v>GED/High school diploma</c:v>
                </c:pt>
                <c:pt idx="1">
                  <c:v>Less than 1 year of college</c:v>
                </c:pt>
                <c:pt idx="2">
                  <c:v>1 year of college</c:v>
                </c:pt>
                <c:pt idx="3">
                  <c:v>Other</c:v>
                </c:pt>
              </c:strCache>
            </c:strRef>
          </c:cat>
          <c:val>
            <c:numRef>
              <c:f>'Fig4-6'!$C$6:$F$6</c:f>
              <c:numCache>
                <c:formatCode>0.0%</c:formatCode>
                <c:ptCount val="4"/>
                <c:pt idx="0">
                  <c:v>0.82469999999999999</c:v>
                </c:pt>
                <c:pt idx="1">
                  <c:v>0.1474</c:v>
                </c:pt>
                <c:pt idx="2">
                  <c:v>2.3900000000000001E-2</c:v>
                </c:pt>
                <c:pt idx="3">
                  <c:v>3.8999999999999998E-3</c:v>
                </c:pt>
              </c:numCache>
            </c:numRef>
          </c:val>
          <c:extLst>
            <c:ext xmlns:c15="http://schemas.microsoft.com/office/drawing/2012/chart" uri="{02D57815-91ED-43cb-92C2-25804820EDAC}">
              <c15:datalabelsRange>
                <c15:f>'Fig4-6'!$C$6:$F$6</c15:f>
                <c15:dlblRangeCache>
                  <c:ptCount val="4"/>
                  <c:pt idx="0">
                    <c:v>82.5%</c:v>
                  </c:pt>
                  <c:pt idx="1">
                    <c:v>14.7%</c:v>
                  </c:pt>
                  <c:pt idx="2">
                    <c:v>2.4%</c:v>
                  </c:pt>
                  <c:pt idx="3">
                    <c:v>0.4%</c:v>
                  </c:pt>
                </c15:dlblRangeCache>
              </c15:datalabelsRange>
            </c:ext>
          </c:extLst>
        </c:ser>
        <c:dLbls>
          <c:showLegendKey val="0"/>
          <c:showVal val="0"/>
          <c:showCatName val="0"/>
          <c:showSerName val="0"/>
          <c:showPercent val="1"/>
          <c:showBubbleSize val="0"/>
          <c:showLeaderLines val="1"/>
        </c:dLbls>
        <c:firstSliceAng val="320"/>
        <c:holeSize val="50"/>
      </c:doughnutChart>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8.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9.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21.xml"/><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 Id="rId9"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chart" Target="../charts/chart3.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0</xdr:row>
      <xdr:rowOff>866775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7</xdr:row>
      <xdr:rowOff>19050</xdr:rowOff>
    </xdr:from>
    <xdr:to>
      <xdr:col>1</xdr:col>
      <xdr:colOff>628650</xdr:colOff>
      <xdr:row>7</xdr:row>
      <xdr:rowOff>19050</xdr:rowOff>
    </xdr:to>
    <xdr:graphicFrame macro="">
      <xdr:nvGraphicFramePr>
        <xdr:cNvPr id="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xdr:row>
      <xdr:rowOff>123824</xdr:rowOff>
    </xdr:from>
    <xdr:to>
      <xdr:col>8</xdr:col>
      <xdr:colOff>142875</xdr:colOff>
      <xdr:row>24</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61913</xdr:colOff>
      <xdr:row>2</xdr:row>
      <xdr:rowOff>109537</xdr:rowOff>
    </xdr:from>
    <xdr:to>
      <xdr:col>9</xdr:col>
      <xdr:colOff>333375</xdr:colOff>
      <xdr:row>25</xdr:row>
      <xdr:rowOff>14286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66676</xdr:rowOff>
    </xdr:from>
    <xdr:to>
      <xdr:col>1</xdr:col>
      <xdr:colOff>876300</xdr:colOff>
      <xdr:row>49</xdr:row>
      <xdr:rowOff>133350</xdr:rowOff>
    </xdr:to>
    <xdr:graphicFrame macro="">
      <xdr:nvGraphicFramePr>
        <xdr:cNvPr id="3" name="Chart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857249</xdr:colOff>
      <xdr:row>34</xdr:row>
      <xdr:rowOff>47625</xdr:rowOff>
    </xdr:from>
    <xdr:to>
      <xdr:col>5</xdr:col>
      <xdr:colOff>438149</xdr:colOff>
      <xdr:row>50</xdr:row>
      <xdr:rowOff>28574</xdr:rowOff>
    </xdr:to>
    <xdr:graphicFrame macro="">
      <xdr:nvGraphicFramePr>
        <xdr:cNvPr id="4"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600076</xdr:colOff>
      <xdr:row>34</xdr:row>
      <xdr:rowOff>76201</xdr:rowOff>
    </xdr:from>
    <xdr:to>
      <xdr:col>9</xdr:col>
      <xdr:colOff>628651</xdr:colOff>
      <xdr:row>49</xdr:row>
      <xdr:rowOff>152400</xdr:rowOff>
    </xdr:to>
    <xdr:graphicFrame macro="">
      <xdr:nvGraphicFramePr>
        <xdr:cNvPr id="5"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514350</xdr:colOff>
      <xdr:row>34</xdr:row>
      <xdr:rowOff>85726</xdr:rowOff>
    </xdr:from>
    <xdr:to>
      <xdr:col>12</xdr:col>
      <xdr:colOff>527050</xdr:colOff>
      <xdr:row>49</xdr:row>
      <xdr:rowOff>85726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52</xdr:row>
      <xdr:rowOff>66673</xdr:rowOff>
    </xdr:from>
    <xdr:to>
      <xdr:col>2</xdr:col>
      <xdr:colOff>142875</xdr:colOff>
      <xdr:row>67</xdr:row>
      <xdr:rowOff>119061</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942975</xdr:colOff>
      <xdr:row>52</xdr:row>
      <xdr:rowOff>95249</xdr:rowOff>
    </xdr:from>
    <xdr:to>
      <xdr:col>5</xdr:col>
      <xdr:colOff>533400</xdr:colOff>
      <xdr:row>68</xdr:row>
      <xdr:rowOff>19049</xdr:rowOff>
    </xdr:to>
    <xdr:graphicFrame macro="">
      <xdr:nvGraphicFramePr>
        <xdr:cNvPr id="8" name="Chart 7"/>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561975</xdr:colOff>
      <xdr:row>52</xdr:row>
      <xdr:rowOff>114300</xdr:rowOff>
    </xdr:from>
    <xdr:to>
      <xdr:col>9</xdr:col>
      <xdr:colOff>601599</xdr:colOff>
      <xdr:row>67</xdr:row>
      <xdr:rowOff>81153</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614363</xdr:colOff>
      <xdr:row>52</xdr:row>
      <xdr:rowOff>133350</xdr:rowOff>
    </xdr:from>
    <xdr:to>
      <xdr:col>13</xdr:col>
      <xdr:colOff>47625</xdr:colOff>
      <xdr:row>68</xdr:row>
      <xdr:rowOff>57149</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0.38461</cdr:x>
      <cdr:y>0.45435</cdr:y>
    </cdr:from>
    <cdr:to>
      <cdr:x>0.67308</cdr:x>
      <cdr:y>0.6974</cdr:y>
    </cdr:to>
    <cdr:sp macro="" textlink="">
      <cdr:nvSpPr>
        <cdr:cNvPr id="2" name="TextBox 1"/>
        <cdr:cNvSpPr txBox="1"/>
      </cdr:nvSpPr>
      <cdr:spPr>
        <a:xfrm xmlns:a="http://schemas.openxmlformats.org/drawingml/2006/main">
          <a:off x="952499" y="1086247"/>
          <a:ext cx="714375" cy="581091"/>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39.6%</a:t>
          </a:r>
        </a:p>
      </cdr:txBody>
    </cdr:sp>
  </cdr:relSizeAnchor>
</c:userShapes>
</file>

<file path=xl/drawings/drawing13.xml><?xml version="1.0" encoding="utf-8"?>
<c:userShapes xmlns:c="http://schemas.openxmlformats.org/drawingml/2006/chart">
  <cdr:relSizeAnchor xmlns:cdr="http://schemas.openxmlformats.org/drawingml/2006/chartDrawing">
    <cdr:from>
      <cdr:x>0.39636</cdr:x>
      <cdr:y>0.43448</cdr:y>
    </cdr:from>
    <cdr:to>
      <cdr:x>0.63636</cdr:x>
      <cdr:y>0.67754</cdr:y>
    </cdr:to>
    <cdr:sp macro="" textlink="">
      <cdr:nvSpPr>
        <cdr:cNvPr id="2" name="TextBox 1"/>
        <cdr:cNvSpPr txBox="1"/>
      </cdr:nvSpPr>
      <cdr:spPr>
        <a:xfrm xmlns:a="http://schemas.openxmlformats.org/drawingml/2006/main">
          <a:off x="981586" y="1040884"/>
          <a:ext cx="59436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1.8%</a:t>
          </a:r>
        </a:p>
      </cdr:txBody>
    </cdr:sp>
  </cdr:relSizeAnchor>
</c:userShapes>
</file>

<file path=xl/drawings/drawing14.xml><?xml version="1.0" encoding="utf-8"?>
<c:userShapes xmlns:c="http://schemas.openxmlformats.org/drawingml/2006/chart">
  <cdr:relSizeAnchor xmlns:cdr="http://schemas.openxmlformats.org/drawingml/2006/chartDrawing">
    <cdr:from>
      <cdr:x>0.35363</cdr:x>
      <cdr:y>0.45833</cdr:y>
    </cdr:from>
    <cdr:to>
      <cdr:x>0.65729</cdr:x>
      <cdr:y>0.70139</cdr:y>
    </cdr:to>
    <cdr:sp macro="" textlink="">
      <cdr:nvSpPr>
        <cdr:cNvPr id="2" name="TextBox 1"/>
        <cdr:cNvSpPr txBox="1"/>
      </cdr:nvSpPr>
      <cdr:spPr>
        <a:xfrm xmlns:a="http://schemas.openxmlformats.org/drawingml/2006/main">
          <a:off x="876300" y="1108861"/>
          <a:ext cx="752475" cy="5880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33.0%</a:t>
          </a:r>
        </a:p>
      </cdr:txBody>
    </cdr:sp>
  </cdr:relSizeAnchor>
</c:userShapes>
</file>

<file path=xl/drawings/drawing15.xml><?xml version="1.0" encoding="utf-8"?>
<c:userShapes xmlns:c="http://schemas.openxmlformats.org/drawingml/2006/chart">
  <cdr:relSizeAnchor xmlns:cdr="http://schemas.openxmlformats.org/drawingml/2006/chartDrawing">
    <cdr:from>
      <cdr:x>0.3913</cdr:x>
      <cdr:y>0.45049</cdr:y>
    </cdr:from>
    <cdr:to>
      <cdr:x>0.64456</cdr:x>
      <cdr:y>0.69355</cdr:y>
    </cdr:to>
    <cdr:sp macro="" textlink="">
      <cdr:nvSpPr>
        <cdr:cNvPr id="2" name="TextBox 1"/>
        <cdr:cNvSpPr txBox="1"/>
      </cdr:nvSpPr>
      <cdr:spPr>
        <a:xfrm xmlns:a="http://schemas.openxmlformats.org/drawingml/2006/main">
          <a:off x="1028699" y="1094176"/>
          <a:ext cx="665790" cy="59036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25.6%</a:t>
          </a:r>
        </a:p>
      </cdr:txBody>
    </cdr:sp>
  </cdr:relSizeAnchor>
</c:userShapes>
</file>

<file path=xl/drawings/drawing16.xml><?xml version="1.0" encoding="utf-8"?>
<c:userShapes xmlns:c="http://schemas.openxmlformats.org/drawingml/2006/chart">
  <cdr:relSizeAnchor xmlns:cdr="http://schemas.openxmlformats.org/drawingml/2006/chartDrawing">
    <cdr:from>
      <cdr:x>0.39692</cdr:x>
      <cdr:y>0.43174</cdr:y>
    </cdr:from>
    <cdr:to>
      <cdr:x>0.6243</cdr:x>
      <cdr:y>0.69563</cdr:y>
    </cdr:to>
    <cdr:sp macro="" textlink="">
      <cdr:nvSpPr>
        <cdr:cNvPr id="2" name="TextBox 1"/>
        <cdr:cNvSpPr txBox="1"/>
      </cdr:nvSpPr>
      <cdr:spPr>
        <a:xfrm xmlns:a="http://schemas.openxmlformats.org/drawingml/2006/main">
          <a:off x="1183361" y="1071266"/>
          <a:ext cx="677893" cy="65478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43.4%</a:t>
          </a:r>
        </a:p>
      </cdr:txBody>
    </cdr:sp>
  </cdr:relSizeAnchor>
</c:userShapes>
</file>

<file path=xl/drawings/drawing17.xml><?xml version="1.0" encoding="utf-8"?>
<c:userShapes xmlns:c="http://schemas.openxmlformats.org/drawingml/2006/chart">
  <cdr:relSizeAnchor xmlns:cdr="http://schemas.openxmlformats.org/drawingml/2006/chartDrawing">
    <cdr:from>
      <cdr:x>0.40659</cdr:x>
      <cdr:y>0.44529</cdr:y>
    </cdr:from>
    <cdr:to>
      <cdr:x>0.62844</cdr:x>
      <cdr:y>0.68835</cdr:y>
    </cdr:to>
    <cdr:sp macro="" textlink="">
      <cdr:nvSpPr>
        <cdr:cNvPr id="2" name="TextBox 1"/>
        <cdr:cNvSpPr txBox="1"/>
      </cdr:nvSpPr>
      <cdr:spPr>
        <a:xfrm xmlns:a="http://schemas.openxmlformats.org/drawingml/2006/main">
          <a:off x="1022417" y="1119717"/>
          <a:ext cx="557864" cy="61119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solidFill>
                <a:sysClr val="windowText" lastClr="000000"/>
              </a:solidFill>
              <a:latin typeface="Arial" panose="020B0604020202020204" pitchFamily="34" charset="0"/>
              <a:cs typeface="Arial" panose="020B0604020202020204" pitchFamily="34" charset="0"/>
            </a:rPr>
            <a:t>3.9%</a:t>
          </a:r>
        </a:p>
      </cdr:txBody>
    </cdr:sp>
  </cdr:relSizeAnchor>
</c:userShapes>
</file>

<file path=xl/drawings/drawing18.xml><?xml version="1.0" encoding="utf-8"?>
<c:userShapes xmlns:c="http://schemas.openxmlformats.org/drawingml/2006/chart">
  <cdr:relSizeAnchor xmlns:cdr="http://schemas.openxmlformats.org/drawingml/2006/chartDrawing">
    <cdr:from>
      <cdr:x>0.38073</cdr:x>
      <cdr:y>0.456</cdr:y>
    </cdr:from>
    <cdr:to>
      <cdr:x>0.63549</cdr:x>
      <cdr:y>0.69906</cdr:y>
    </cdr:to>
    <cdr:sp macro="" textlink="">
      <cdr:nvSpPr>
        <cdr:cNvPr id="2" name="TextBox 1"/>
        <cdr:cNvSpPr txBox="1"/>
      </cdr:nvSpPr>
      <cdr:spPr>
        <a:xfrm xmlns:a="http://schemas.openxmlformats.org/drawingml/2006/main">
          <a:off x="1008728" y="1092462"/>
          <a:ext cx="674980" cy="582306"/>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25.7%</a:t>
          </a:r>
        </a:p>
      </cdr:txBody>
    </cdr:sp>
  </cdr:relSizeAnchor>
</c:userShapes>
</file>

<file path=xl/drawings/drawing19.xml><?xml version="1.0" encoding="utf-8"?>
<c:userShapes xmlns:c="http://schemas.openxmlformats.org/drawingml/2006/chart">
  <cdr:relSizeAnchor xmlns:cdr="http://schemas.openxmlformats.org/drawingml/2006/chartDrawing">
    <cdr:from>
      <cdr:x>0.37148</cdr:x>
      <cdr:y>0.42046</cdr:y>
    </cdr:from>
    <cdr:to>
      <cdr:x>0.66636</cdr:x>
      <cdr:y>0.67424</cdr:y>
    </cdr:to>
    <cdr:sp macro="" textlink="">
      <cdr:nvSpPr>
        <cdr:cNvPr id="2" name="TextBox 1"/>
        <cdr:cNvSpPr txBox="1"/>
      </cdr:nvSpPr>
      <cdr:spPr>
        <a:xfrm xmlns:a="http://schemas.openxmlformats.org/drawingml/2006/main">
          <a:off x="942969" y="1057276"/>
          <a:ext cx="748527" cy="638174"/>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200" b="1">
              <a:latin typeface="Arial" panose="020B0604020202020204" pitchFamily="34" charset="0"/>
              <a:cs typeface="Arial" panose="020B0604020202020204" pitchFamily="34" charset="0"/>
            </a:rPr>
            <a:t>27.1%</a:t>
          </a:r>
        </a:p>
      </cdr:txBody>
    </cdr:sp>
  </cdr:relSizeAnchor>
</c:userShapes>
</file>

<file path=xl/drawings/drawing2.xml><?xml version="1.0" encoding="utf-8"?>
<xdr:wsDr xmlns:xdr="http://schemas.openxmlformats.org/drawingml/2006/spreadsheetDrawing" xmlns:a="http://schemas.openxmlformats.org/drawingml/2006/main">
  <xdr:oneCellAnchor>
    <xdr:from>
      <xdr:col>98</xdr:col>
      <xdr:colOff>0</xdr:colOff>
      <xdr:row>3</xdr:row>
      <xdr:rowOff>0</xdr:rowOff>
    </xdr:from>
    <xdr:ext cx="11778493" cy="3548180"/>
    <xdr:pic>
      <xdr:nvPicPr>
        <xdr:cNvPr id="2" name="Picture 1"/>
        <xdr:cNvPicPr>
          <a:picLocks noChangeAspect="1"/>
        </xdr:cNvPicPr>
      </xdr:nvPicPr>
      <xdr:blipFill>
        <a:blip xmlns:r="http://schemas.openxmlformats.org/officeDocument/2006/relationships" r:embed="rId1" cstate="print"/>
        <a:stretch>
          <a:fillRect/>
        </a:stretch>
      </xdr:blipFill>
      <xdr:spPr>
        <a:xfrm>
          <a:off x="59740800" y="485775"/>
          <a:ext cx="11778493" cy="3548180"/>
        </a:xfrm>
        <a:prstGeom prst="rect">
          <a:avLst/>
        </a:prstGeom>
      </xdr:spPr>
    </xdr:pic>
    <xdr:clientData/>
  </xdr:oneCellAnchor>
  <xdr:twoCellAnchor>
    <xdr:from>
      <xdr:col>0</xdr:col>
      <xdr:colOff>0</xdr:colOff>
      <xdr:row>2</xdr:row>
      <xdr:rowOff>38100</xdr:rowOff>
    </xdr:from>
    <xdr:to>
      <xdr:col>13</xdr:col>
      <xdr:colOff>266700</xdr:colOff>
      <xdr:row>29</xdr:row>
      <xdr:rowOff>55245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34</xdr:row>
      <xdr:rowOff>114299</xdr:rowOff>
    </xdr:from>
    <xdr:to>
      <xdr:col>13</xdr:col>
      <xdr:colOff>266700</xdr:colOff>
      <xdr:row>61</xdr:row>
      <xdr:rowOff>131444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67</xdr:row>
      <xdr:rowOff>133348</xdr:rowOff>
    </xdr:from>
    <xdr:to>
      <xdr:col>13</xdr:col>
      <xdr:colOff>276225</xdr:colOff>
      <xdr:row>94</xdr:row>
      <xdr:rowOff>150493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xdr:row>
      <xdr:rowOff>61912</xdr:rowOff>
    </xdr:from>
    <xdr:to>
      <xdr:col>16</xdr:col>
      <xdr:colOff>243839</xdr:colOff>
      <xdr:row>21</xdr:row>
      <xdr:rowOff>126682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512445</xdr:colOff>
      <xdr:row>3</xdr:row>
      <xdr:rowOff>182880</xdr:rowOff>
    </xdr:from>
    <xdr:to>
      <xdr:col>15</xdr:col>
      <xdr:colOff>55245</xdr:colOff>
      <xdr:row>6</xdr:row>
      <xdr:rowOff>38100</xdr:rowOff>
    </xdr:to>
    <xdr:sp macro="" textlink="">
      <xdr:nvSpPr>
        <xdr:cNvPr id="3" name="Rounded Rectangle 2"/>
        <xdr:cNvSpPr/>
      </xdr:nvSpPr>
      <xdr:spPr>
        <a:xfrm>
          <a:off x="10089833" y="678180"/>
          <a:ext cx="2805112" cy="841058"/>
        </a:xfrm>
        <a:prstGeom prst="roundRect">
          <a:avLst/>
        </a:prstGeom>
        <a:solidFill>
          <a:srgbClr val="0076B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a:latin typeface="Arial" panose="020B0604020202020204" pitchFamily="34" charset="0"/>
              <a:cs typeface="Arial" panose="020B0604020202020204" pitchFamily="34" charset="0"/>
            </a:rPr>
            <a:t>For administrators that indicated "Other" program activity hours (n=158), the average was 16.6 hours per week, and the maximum was 54 hours.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133350</xdr:rowOff>
    </xdr:from>
    <xdr:to>
      <xdr:col>15</xdr:col>
      <xdr:colOff>328613</xdr:colOff>
      <xdr:row>25</xdr:row>
      <xdr:rowOff>95252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52387</xdr:rowOff>
    </xdr:from>
    <xdr:to>
      <xdr:col>15</xdr:col>
      <xdr:colOff>200024</xdr:colOff>
      <xdr:row>51</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152400</xdr:rowOff>
    </xdr:from>
    <xdr:to>
      <xdr:col>15</xdr:col>
      <xdr:colOff>228600</xdr:colOff>
      <xdr:row>82</xdr:row>
      <xdr:rowOff>61913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0.59837</cdr:x>
      <cdr:y>0.13655</cdr:y>
    </cdr:from>
    <cdr:to>
      <cdr:x>0.93578</cdr:x>
      <cdr:y>0.32966</cdr:y>
    </cdr:to>
    <cdr:sp macro="" textlink="">
      <cdr:nvSpPr>
        <cdr:cNvPr id="2" name="Rounded Rectangle 1"/>
        <cdr:cNvSpPr/>
      </cdr:nvSpPr>
      <cdr:spPr>
        <a:xfrm xmlns:a="http://schemas.openxmlformats.org/drawingml/2006/main">
          <a:off x="5591175" y="471488"/>
          <a:ext cx="3152775" cy="666750"/>
        </a:xfrm>
        <a:prstGeom xmlns:a="http://schemas.openxmlformats.org/drawingml/2006/main" prst="roundRect">
          <a:avLst/>
        </a:prstGeom>
        <a:solidFill xmlns:a="http://schemas.openxmlformats.org/drawingml/2006/main">
          <a:srgbClr val="0076BE"/>
        </a:solidFill>
      </cdr:spPr>
      <cdr:style>
        <a:lnRef xmlns:a="http://schemas.openxmlformats.org/drawingml/2006/main" idx="2">
          <a:schemeClr val="accent5">
            <a:shade val="50000"/>
          </a:schemeClr>
        </a:lnRef>
        <a:fillRef xmlns:a="http://schemas.openxmlformats.org/drawingml/2006/main" idx="1">
          <a:schemeClr val="accent5"/>
        </a:fillRef>
        <a:effectRef xmlns:a="http://schemas.openxmlformats.org/drawingml/2006/main" idx="0">
          <a:schemeClr val="accent5"/>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en-US">
              <a:latin typeface="Arial" panose="020B0604020202020204" pitchFamily="34" charset="0"/>
              <a:cs typeface="Arial" panose="020B0604020202020204" pitchFamily="34" charset="0"/>
            </a:rPr>
            <a:t>The most common responses</a:t>
          </a:r>
          <a:r>
            <a:rPr lang="en-US" baseline="0">
              <a:latin typeface="Arial" panose="020B0604020202020204" pitchFamily="34" charset="0"/>
              <a:cs typeface="Arial" panose="020B0604020202020204" pitchFamily="34" charset="0"/>
            </a:rPr>
            <a:t> for</a:t>
          </a:r>
          <a:r>
            <a:rPr lang="en-US">
              <a:latin typeface="Arial" panose="020B0604020202020204" pitchFamily="34" charset="0"/>
              <a:cs typeface="Arial" panose="020B0604020202020204" pitchFamily="34" charset="0"/>
            </a:rPr>
            <a:t> "Other" academic rank were Adjunct Faculty</a:t>
          </a:r>
          <a:r>
            <a:rPr lang="en-US" baseline="0">
              <a:latin typeface="Arial" panose="020B0604020202020204" pitchFamily="34" charset="0"/>
              <a:cs typeface="Arial" panose="020B0604020202020204" pitchFamily="34" charset="0"/>
            </a:rPr>
            <a:t> and Lab Assistants/Lab Coordinators.</a:t>
          </a:r>
          <a:endParaRPr lang="en-US">
            <a:latin typeface="Arial" panose="020B0604020202020204" pitchFamily="34" charset="0"/>
            <a:cs typeface="Arial" panose="020B0604020202020204" pitchFamily="34" charset="0"/>
          </a:endParaRPr>
        </a:p>
      </cdr:txBody>
    </cdr:sp>
  </cdr:relSizeAnchor>
</c:userShapes>
</file>

<file path=xl/drawings/drawing23.xml><?xml version="1.0" encoding="utf-8"?>
<c:userShapes xmlns:c="http://schemas.openxmlformats.org/drawingml/2006/chart">
  <cdr:relSizeAnchor xmlns:cdr="http://schemas.openxmlformats.org/drawingml/2006/chartDrawing">
    <cdr:from>
      <cdr:x>0.42594</cdr:x>
      <cdr:y>0.37906</cdr:y>
    </cdr:from>
    <cdr:to>
      <cdr:x>0.55158</cdr:x>
      <cdr:y>0.61733</cdr:y>
    </cdr:to>
    <cdr:sp macro="" textlink="">
      <cdr:nvSpPr>
        <cdr:cNvPr id="2" name="TextBox 1"/>
        <cdr:cNvSpPr txBox="1"/>
      </cdr:nvSpPr>
      <cdr:spPr>
        <a:xfrm xmlns:a="http://schemas.openxmlformats.org/drawingml/2006/main">
          <a:off x="3971925" y="1500188"/>
          <a:ext cx="1171575" cy="942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000" b="1">
              <a:solidFill>
                <a:sysClr val="windowText" lastClr="000000"/>
              </a:solidFill>
              <a:latin typeface="Arial" panose="020B0604020202020204" pitchFamily="34" charset="0"/>
              <a:cs typeface="Arial" panose="020B0604020202020204" pitchFamily="34" charset="0"/>
            </a:rPr>
            <a:t>Occupational Discipline of Dental</a:t>
          </a:r>
          <a:r>
            <a:rPr lang="en-US" sz="1000" b="1" baseline="0">
              <a:solidFill>
                <a:sysClr val="windowText" lastClr="000000"/>
              </a:solidFill>
              <a:latin typeface="Arial" panose="020B0604020202020204" pitchFamily="34" charset="0"/>
              <a:cs typeface="Arial" panose="020B0604020202020204" pitchFamily="34" charset="0"/>
            </a:rPr>
            <a:t> Assisting Faculty</a:t>
          </a:r>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2</xdr:row>
      <xdr:rowOff>114300</xdr:rowOff>
    </xdr:from>
    <xdr:to>
      <xdr:col>11</xdr:col>
      <xdr:colOff>530225</xdr:colOff>
      <xdr:row>23</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66674</xdr:rowOff>
    </xdr:from>
    <xdr:to>
      <xdr:col>13</xdr:col>
      <xdr:colOff>381000</xdr:colOff>
      <xdr:row>36</xdr:row>
      <xdr:rowOff>38099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41</xdr:row>
      <xdr:rowOff>76199</xdr:rowOff>
    </xdr:from>
    <xdr:to>
      <xdr:col>13</xdr:col>
      <xdr:colOff>381000</xdr:colOff>
      <xdr:row>75</xdr:row>
      <xdr:rowOff>57149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133349</xdr:rowOff>
    </xdr:from>
    <xdr:to>
      <xdr:col>11</xdr:col>
      <xdr:colOff>352425</xdr:colOff>
      <xdr:row>48</xdr:row>
      <xdr:rowOff>114300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54</xdr:row>
      <xdr:rowOff>66675</xdr:rowOff>
    </xdr:from>
    <xdr:to>
      <xdr:col>11</xdr:col>
      <xdr:colOff>390525</xdr:colOff>
      <xdr:row>76</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104775</xdr:colOff>
      <xdr:row>66</xdr:row>
      <xdr:rowOff>66675</xdr:rowOff>
    </xdr:from>
    <xdr:to>
      <xdr:col>8</xdr:col>
      <xdr:colOff>0</xdr:colOff>
      <xdr:row>68</xdr:row>
      <xdr:rowOff>0</xdr:rowOff>
    </xdr:to>
    <xdr:sp macro="" textlink="">
      <xdr:nvSpPr>
        <xdr:cNvPr id="4" name="TextBox 3"/>
        <xdr:cNvSpPr txBox="1"/>
      </xdr:nvSpPr>
      <xdr:spPr>
        <a:xfrm>
          <a:off x="4200525" y="11753850"/>
          <a:ext cx="5048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000" b="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104775</xdr:rowOff>
    </xdr:from>
    <xdr:to>
      <xdr:col>11</xdr:col>
      <xdr:colOff>371475</xdr:colOff>
      <xdr:row>21</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0.4177</cdr:x>
      <cdr:y>0.4385</cdr:y>
    </cdr:from>
    <cdr:to>
      <cdr:x>0.56155</cdr:x>
      <cdr:y>0.62567</cdr:y>
    </cdr:to>
    <cdr:sp macro="" textlink="">
      <cdr:nvSpPr>
        <cdr:cNvPr id="2" name="TextBox 1"/>
        <cdr:cNvSpPr txBox="1"/>
      </cdr:nvSpPr>
      <cdr:spPr>
        <a:xfrm xmlns:a="http://schemas.openxmlformats.org/drawingml/2006/main">
          <a:off x="2876550" y="1562101"/>
          <a:ext cx="990600" cy="6667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latin typeface="Arial" panose="020B0604020202020204" pitchFamily="34" charset="0"/>
              <a:cs typeface="Arial" panose="020B0604020202020204" pitchFamily="34" charset="0"/>
            </a:rPr>
            <a:t>Offer Advanced Placement?</a:t>
          </a:r>
        </a:p>
      </cdr:txBody>
    </cdr:sp>
  </cdr:relSizeAnchor>
</c:userShapes>
</file>

<file path=xl/drawings/drawing7.xml><?xml version="1.0" encoding="utf-8"?>
<c:userShapes xmlns:c="http://schemas.openxmlformats.org/drawingml/2006/chart">
  <cdr:relSizeAnchor xmlns:cdr="http://schemas.openxmlformats.org/drawingml/2006/chartDrawing">
    <cdr:from>
      <cdr:x>0.4099</cdr:x>
      <cdr:y>0.61538</cdr:y>
    </cdr:from>
    <cdr:to>
      <cdr:x>0.48968</cdr:x>
      <cdr:y>0.687</cdr:y>
    </cdr:to>
    <cdr:sp macro="" textlink="">
      <cdr:nvSpPr>
        <cdr:cNvPr id="3" name="TextBox 2"/>
        <cdr:cNvSpPr txBox="1"/>
      </cdr:nvSpPr>
      <cdr:spPr>
        <a:xfrm xmlns:a="http://schemas.openxmlformats.org/drawingml/2006/main">
          <a:off x="2838450" y="2209800"/>
          <a:ext cx="552450" cy="257175"/>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pPr algn="ctr"/>
          <a:endParaRPr lang="en-US" sz="10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0.78404</cdr:x>
      <cdr:y>0.6313</cdr:y>
    </cdr:from>
    <cdr:to>
      <cdr:x>0.89133</cdr:x>
      <cdr:y>0.69496</cdr:y>
    </cdr:to>
    <cdr:sp macro="" textlink="">
      <cdr:nvSpPr>
        <cdr:cNvPr id="5" name="TextBox 4"/>
        <cdr:cNvSpPr txBox="1"/>
      </cdr:nvSpPr>
      <cdr:spPr>
        <a:xfrm xmlns:a="http://schemas.openxmlformats.org/drawingml/2006/main">
          <a:off x="5429250" y="2266950"/>
          <a:ext cx="7429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0.77166</cdr:x>
      <cdr:y>0.66578</cdr:y>
    </cdr:from>
    <cdr:to>
      <cdr:x>0.86933</cdr:x>
      <cdr:y>0.72149</cdr:y>
    </cdr:to>
    <cdr:sp macro="" textlink="">
      <cdr:nvSpPr>
        <cdr:cNvPr id="6" name="TextBox 5"/>
        <cdr:cNvSpPr txBox="1"/>
      </cdr:nvSpPr>
      <cdr:spPr>
        <a:xfrm xmlns:a="http://schemas.openxmlformats.org/drawingml/2006/main">
          <a:off x="5343525" y="2390775"/>
          <a:ext cx="6762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en-US"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0.41159</cdr:x>
      <cdr:y>0.39149</cdr:y>
    </cdr:from>
    <cdr:to>
      <cdr:x>0.59137</cdr:x>
      <cdr:y>0.56058</cdr:y>
    </cdr:to>
    <cdr:sp macro="" textlink="">
      <cdr:nvSpPr>
        <cdr:cNvPr id="2" name="TextBox 1"/>
        <cdr:cNvSpPr txBox="1"/>
      </cdr:nvSpPr>
      <cdr:spPr>
        <a:xfrm xmlns:a="http://schemas.openxmlformats.org/drawingml/2006/main">
          <a:off x="2842300" y="1554973"/>
          <a:ext cx="1241494" cy="67161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1100" b="1">
              <a:solidFill>
                <a:sysClr val="windowText" lastClr="000000"/>
              </a:solidFill>
              <a:latin typeface="Arial" panose="020B0604020202020204" pitchFamily="34" charset="0"/>
              <a:cs typeface="Arial" panose="020B0604020202020204" pitchFamily="34" charset="0"/>
            </a:rPr>
            <a:t>Minimum Educational Requirements</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2</xdr:row>
      <xdr:rowOff>114296</xdr:rowOff>
    </xdr:from>
    <xdr:to>
      <xdr:col>13</xdr:col>
      <xdr:colOff>633414</xdr:colOff>
      <xdr:row>25</xdr:row>
      <xdr:rowOff>52385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9524</xdr:rowOff>
    </xdr:from>
    <xdr:to>
      <xdr:col>13</xdr:col>
      <xdr:colOff>771525</xdr:colOff>
      <xdr:row>52</xdr:row>
      <xdr:rowOff>161924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tabSelected="1" workbookViewId="0">
      <pane ySplit="5" topLeftCell="A6" activePane="bottomLeft" state="frozen"/>
      <selection sqref="A1:B1"/>
      <selection pane="bottomLeft" activeCell="A2" sqref="A2"/>
    </sheetView>
  </sheetViews>
  <sheetFormatPr defaultColWidth="9.1796875" defaultRowHeight="12.5" x14ac:dyDescent="0.25"/>
  <cols>
    <col min="1" max="1" width="135.54296875" style="1" customWidth="1"/>
    <col min="2" max="16384" width="9.1796875" style="1"/>
  </cols>
  <sheetData>
    <row r="1" spans="1:1" ht="74.25" customHeight="1" x14ac:dyDescent="0.25"/>
    <row r="2" spans="1:1" ht="13" x14ac:dyDescent="0.3">
      <c r="A2" s="2" t="s">
        <v>44</v>
      </c>
    </row>
    <row r="3" spans="1:1" ht="13" x14ac:dyDescent="0.3">
      <c r="A3" s="2" t="s">
        <v>0</v>
      </c>
    </row>
    <row r="4" spans="1:1" ht="17.25" customHeight="1" thickBot="1" x14ac:dyDescent="0.3">
      <c r="A4" s="3" t="s">
        <v>1</v>
      </c>
    </row>
    <row r="5" spans="1:1" ht="17.25" customHeight="1" x14ac:dyDescent="0.25">
      <c r="A5" s="4"/>
    </row>
    <row r="6" spans="1:1" ht="15" customHeight="1" x14ac:dyDescent="0.25">
      <c r="A6" s="5" t="s">
        <v>2</v>
      </c>
    </row>
    <row r="7" spans="1:1" ht="15" customHeight="1" x14ac:dyDescent="0.25">
      <c r="A7" s="5" t="s">
        <v>3</v>
      </c>
    </row>
    <row r="8" spans="1:1" ht="15" customHeight="1" x14ac:dyDescent="0.25">
      <c r="A8" s="5" t="s">
        <v>6</v>
      </c>
    </row>
    <row r="9" spans="1:1" ht="15" customHeight="1" x14ac:dyDescent="0.25">
      <c r="A9" s="5" t="s">
        <v>7</v>
      </c>
    </row>
    <row r="10" spans="1:1" ht="15" customHeight="1" x14ac:dyDescent="0.25">
      <c r="A10" s="5" t="s">
        <v>8</v>
      </c>
    </row>
    <row r="11" spans="1:1" ht="15" customHeight="1" x14ac:dyDescent="0.25">
      <c r="A11" s="5" t="s">
        <v>9</v>
      </c>
    </row>
    <row r="12" spans="1:1" ht="15" customHeight="1" x14ac:dyDescent="0.25">
      <c r="A12" s="5" t="s">
        <v>14</v>
      </c>
    </row>
    <row r="13" spans="1:1" ht="15" customHeight="1" x14ac:dyDescent="0.25">
      <c r="A13" s="5" t="s">
        <v>10</v>
      </c>
    </row>
    <row r="14" spans="1:1" ht="15" customHeight="1" x14ac:dyDescent="0.25">
      <c r="A14" s="5" t="s">
        <v>129</v>
      </c>
    </row>
    <row r="15" spans="1:1" ht="15" customHeight="1" x14ac:dyDescent="0.25">
      <c r="A15" s="5" t="s">
        <v>15</v>
      </c>
    </row>
    <row r="16" spans="1:1" ht="18" customHeight="1" x14ac:dyDescent="0.25">
      <c r="A16" s="6" t="s">
        <v>4</v>
      </c>
    </row>
    <row r="17" spans="1:15" ht="15" customHeight="1" x14ac:dyDescent="0.25">
      <c r="A17" s="5" t="s">
        <v>16</v>
      </c>
    </row>
    <row r="18" spans="1:15" ht="15" customHeight="1" x14ac:dyDescent="0.25">
      <c r="A18" s="5" t="s">
        <v>11</v>
      </c>
    </row>
    <row r="19" spans="1:15" ht="15" customHeight="1" x14ac:dyDescent="0.25">
      <c r="A19" s="5" t="s">
        <v>12</v>
      </c>
    </row>
    <row r="20" spans="1:15" ht="15" customHeight="1" x14ac:dyDescent="0.25">
      <c r="A20" s="5" t="s">
        <v>17</v>
      </c>
    </row>
    <row r="21" spans="1:15" ht="15" customHeight="1" x14ac:dyDescent="0.25">
      <c r="A21" s="5" t="s">
        <v>18</v>
      </c>
    </row>
    <row r="22" spans="1:15" ht="15" customHeight="1" x14ac:dyDescent="0.25">
      <c r="A22" s="5" t="s">
        <v>19</v>
      </c>
    </row>
    <row r="23" spans="1:15" ht="15" customHeight="1" x14ac:dyDescent="0.3">
      <c r="A23" s="5" t="s">
        <v>20</v>
      </c>
      <c r="O23" s="7"/>
    </row>
    <row r="24" spans="1:15" ht="15" customHeight="1" x14ac:dyDescent="0.25">
      <c r="A24" s="5" t="s">
        <v>21</v>
      </c>
    </row>
    <row r="25" spans="1:15" ht="15" customHeight="1" x14ac:dyDescent="0.25">
      <c r="A25" s="5" t="s">
        <v>22</v>
      </c>
      <c r="J25" s="8"/>
    </row>
    <row r="26" spans="1:15" ht="15" customHeight="1" x14ac:dyDescent="0.25">
      <c r="A26" s="5" t="s">
        <v>23</v>
      </c>
      <c r="B26" s="9"/>
      <c r="K26" s="8"/>
    </row>
    <row r="27" spans="1:15" ht="15" customHeight="1" x14ac:dyDescent="0.25">
      <c r="A27" s="5" t="s">
        <v>13</v>
      </c>
      <c r="K27" s="8"/>
    </row>
    <row r="28" spans="1:15" ht="15" customHeight="1" x14ac:dyDescent="0.25">
      <c r="A28" s="5" t="s">
        <v>24</v>
      </c>
      <c r="L28" s="8"/>
    </row>
    <row r="29" spans="1:15" ht="15" customHeight="1" x14ac:dyDescent="0.25">
      <c r="A29" s="5" t="s">
        <v>25</v>
      </c>
    </row>
    <row r="30" spans="1:15" ht="15" customHeight="1" x14ac:dyDescent="0.25">
      <c r="A30" s="5" t="s">
        <v>26</v>
      </c>
    </row>
    <row r="31" spans="1:15" ht="15" customHeight="1" x14ac:dyDescent="0.25">
      <c r="A31" s="5" t="s">
        <v>27</v>
      </c>
    </row>
    <row r="32" spans="1:15" ht="15" customHeight="1" x14ac:dyDescent="0.25">
      <c r="A32" s="5" t="s">
        <v>39</v>
      </c>
    </row>
    <row r="33" spans="1:1" ht="15" customHeight="1" x14ac:dyDescent="0.25">
      <c r="A33" s="5" t="s">
        <v>40</v>
      </c>
    </row>
    <row r="34" spans="1:1" ht="15" customHeight="1" x14ac:dyDescent="0.25">
      <c r="A34" s="5" t="s">
        <v>41</v>
      </c>
    </row>
    <row r="35" spans="1:1" ht="15" customHeight="1" x14ac:dyDescent="0.25">
      <c r="A35" s="5" t="s">
        <v>28</v>
      </c>
    </row>
    <row r="36" spans="1:1" ht="15" customHeight="1" x14ac:dyDescent="0.25">
      <c r="A36" s="5" t="s">
        <v>29</v>
      </c>
    </row>
    <row r="37" spans="1:1" ht="15" customHeight="1" x14ac:dyDescent="0.25">
      <c r="A37" s="5" t="s">
        <v>575</v>
      </c>
    </row>
    <row r="38" spans="1:1" ht="15" customHeight="1" x14ac:dyDescent="0.25">
      <c r="A38" s="5" t="s">
        <v>42</v>
      </c>
    </row>
    <row r="39" spans="1:1" ht="15" customHeight="1" x14ac:dyDescent="0.25">
      <c r="A39" s="5" t="s">
        <v>43</v>
      </c>
    </row>
    <row r="40" spans="1:1" ht="15" customHeight="1" x14ac:dyDescent="0.25">
      <c r="A40" s="5" t="s">
        <v>30</v>
      </c>
    </row>
    <row r="41" spans="1:1" ht="15" customHeight="1" x14ac:dyDescent="0.25">
      <c r="A41" s="5" t="s">
        <v>31</v>
      </c>
    </row>
    <row r="42" spans="1:1" ht="15" customHeight="1" x14ac:dyDescent="0.25">
      <c r="A42" s="5" t="s">
        <v>32</v>
      </c>
    </row>
    <row r="43" spans="1:1" ht="15" customHeight="1" x14ac:dyDescent="0.25">
      <c r="A43" s="5" t="s">
        <v>33</v>
      </c>
    </row>
    <row r="44" spans="1:1" ht="15" customHeight="1" x14ac:dyDescent="0.25">
      <c r="A44" s="5" t="s">
        <v>34</v>
      </c>
    </row>
    <row r="45" spans="1:1" ht="15" customHeight="1" x14ac:dyDescent="0.25">
      <c r="A45" s="5" t="s">
        <v>35</v>
      </c>
    </row>
    <row r="46" spans="1:1" ht="15" customHeight="1" x14ac:dyDescent="0.25">
      <c r="A46" s="5" t="s">
        <v>36</v>
      </c>
    </row>
    <row r="47" spans="1:1" ht="15" customHeight="1" x14ac:dyDescent="0.25">
      <c r="A47" s="5" t="s">
        <v>37</v>
      </c>
    </row>
    <row r="48" spans="1:1" ht="15" customHeight="1" x14ac:dyDescent="0.25">
      <c r="A48" s="344" t="s">
        <v>38</v>
      </c>
    </row>
    <row r="50" spans="1:1" ht="13" x14ac:dyDescent="0.3">
      <c r="A50" s="10" t="s">
        <v>772</v>
      </c>
    </row>
  </sheetData>
  <conditionalFormatting sqref="A6:A15">
    <cfRule type="expression" dxfId="36" priority="3">
      <formula>MOD(ROW(),2)=1</formula>
    </cfRule>
  </conditionalFormatting>
  <conditionalFormatting sqref="A17:A48">
    <cfRule type="expression" dxfId="35" priority="2">
      <formula>MOD(ROW(),2)=1</formula>
    </cfRule>
  </conditionalFormatting>
  <hyperlinks>
    <hyperlink ref="A6" location="Notes!A1" display="Notes to the Reader"/>
    <hyperlink ref="A7" location="Glossary!A1" display="Glossary of Terms"/>
    <hyperlink ref="A8" location="'Tab1'!A1" display="Table 1: First-Year Enrollment in Allied Dental Education Programs, 2008-09 to 2018-19"/>
    <hyperlink ref="A9" location="'Fig1a-c'!A1" display="Figure 1a: First-Year Student Capacity Versus Enrollment, by Number of Dental Hygiene Education Programs, 2008-09 to 2018-19"/>
    <hyperlink ref="A10" location="'Fig1a-c'!A1" display="Figure 1b: First-Year Student Capacity Versus Enrollment, by Number of Dental Assisting Education Programs, 2008-09 to 2018-19"/>
    <hyperlink ref="A11" location="'Fig1a-c'!A1" display="Figure 1c: First Year Student Capacity Versus Enrollment, by Number of Dental Laboratory Technology Education Programs, 2008-09 to 2018-19"/>
    <hyperlink ref="A12" location="'Tab2'!A1" display="Table 2: Comparison of First-Year Student Capacity Versus Enrollment by Educational Setting, 2018-19"/>
    <hyperlink ref="A13" location="'Tab3'!A1" display="Table 3: Total Enrollment in Allied Dental Education Programs, 2008-09 to 2018-19"/>
    <hyperlink ref="A14" location="'Tab4'!A1" display="Table 4: Graduates of Allied Dental Education Programs, 2007 to 2017"/>
    <hyperlink ref="A15" location="'Tab5'!A1" display="Table 5: Number of Institutions Awarding Degrees in Allied Dental Education Programs, 2018-19"/>
    <hyperlink ref="A17" location="'Fig2'!A1" display="Figure 2: Classification of Institutions Offering Dental Assisting Education, 2018-19"/>
    <hyperlink ref="A18" location="'Fig3a-b'!A1" display="Figure 3a: Number of Applications and Number of Students Accepted into Accredited Dental Assisting Programs, 2008-09 to 2018-19"/>
    <hyperlink ref="A19" location="'Fig3a-b'!A1" display="Figure 3b: Number of Applications per Program and Number of Dental Assisting Students Accepted per Program, 2008-09 to 2018-19"/>
    <hyperlink ref="A20" location="'Fig4-6'!A1" display="Figure 4: Minimum Educational Requirements Needed to Enroll in Accredited Dental Assisting Programs, 2018-19"/>
    <hyperlink ref="A21" location="'Fig4-6'!A1" display="Figure 5: Percentage of Accredited Dental Assisting Education Programs Offering Advanced Placement, 2018-19"/>
    <hyperlink ref="A22" location="'Fig4-6'!A1" display="Figure 6: Methods Used to Award Advanced Placement in Accredited Dental Assisting Education Programs, 2018-19"/>
    <hyperlink ref="A23" location="'Tab6'!A1" display="Table 6: Advanced Placement Provision and Methods Used to Award Advanced Placement at Accredited Dental Assisting Education Programs, 2018-19"/>
    <hyperlink ref="A24" location="'Tab7'!A1" display="Table 7: Number of Dental Assisting Students Awarded Advanced Placement and the Source of Previous Training, 2018-19"/>
    <hyperlink ref="A25" location="'Tab8'!A1" display="Table 8: Admission Policies at Accredited Dental Assisting Education Programs, 2018-19"/>
    <hyperlink ref="A26" location="'Tab9'!A1" display="Table 9: First-Year In-District Tuition and Fees at Accredited Dental Assisting Education Programs, 2018-19"/>
    <hyperlink ref="A27" location="'Fig7-8'!A1" display="Figure 7: Average Total Costs for Tuition and Fees in Accredited Dental Assisting Programs, 2008-09 to 2018-19"/>
    <hyperlink ref="A28" location="'Fig7-8'!A1" display="Figure 8: Average First-Year In-District Tuition in Accredited Dental Assisting Programs by Educational Setting, 2018-19"/>
    <hyperlink ref="A29" location="'Tab10a-c'!A1" display="Table 10a: Total Enrollment in Accredited Dental Assisting Programs by Citizenship and Gender, 2018-19"/>
    <hyperlink ref="A30" location="'Tab10a-c'!A1" display="Table 10b: Total Enrollment in Accredited Dental Assisting Programs by Age and Gender, 2018-19"/>
    <hyperlink ref="A31" location="'Tab10a-c'!A1" display="Table 10c: Total Enrollment in Accredited Dental Assisting Programs by Ethnicity/Race and Gender, 2018-19"/>
    <hyperlink ref="A32" location="'Tab11a-c'!A1" display="Table 11a: Graduates of Accredited Dental Assisting Programs by Citizenship and Gender, 2018"/>
    <hyperlink ref="A33" location="'Tab11a-c'!A1" display="Table 11b: Graduates of Accredited Dental Assisting Programs by Age and Gender, 2018"/>
    <hyperlink ref="A34" location="'Tab11a-c'!A1" display="Table 11c: Graduates of Accredited Dental Assisting Programs by Ethnicity/Race and Gender, 2018"/>
    <hyperlink ref="A35" location="'Fig9'!A1" display="Figure 9: Number of Dental Assisting Students with Job/Family Care Responsibilities and Financial Assistance, 2018-19"/>
    <hyperlink ref="A36" location="'Tab12'!A1" display="Table 12: Highest Level of Education Completed by First-Year Dental Assisting Students, 2018-19"/>
    <hyperlink ref="A37" location="'Tab13'!A1" display="Table 13: 2018-19 Enrollment and 2018 Graduates at Accredited Dental Assisting Education Programs"/>
    <hyperlink ref="A38" location="'Fig10a-b'!A1" display="Figure 10a: Outcomes Assessment for Dental Assisting Class of 2017"/>
    <hyperlink ref="A39" location="'Fig10a-b'!A1" display="Figure 10b: Graduate State/National Certification Outcomes, Dental Assisting Class of 2017"/>
    <hyperlink ref="A40" location="'Fig11 | Tab14'!A1" display="Figure 11 &amp; Table 14: Hours Spent Weekly in Program Activities by Dental Assisting Program Administrators, 2018-19"/>
    <hyperlink ref="A41" location="'Tab15a-b'!A1" display="Table 15a: Faculty of Accredited Dental Assisting Programs by Age and Gender, 2018-19"/>
    <hyperlink ref="A42" location="'Tab15a-b'!A1" display="Table 15b: Faculty of Accredited Dental Assisting Programs by Ethnicity/Race and Gender, 2018-19"/>
    <hyperlink ref="A43" location="'Fig12a-c'!A1" display="Figure 12a: Highest Academic Degree Earned by Dental Assisting Faculty, 2018-19"/>
    <hyperlink ref="A44" location="'Fig12a-c'!A1" display="Figure 12b: Academic Rank of Dental Assisting Faculty, 2018-19"/>
    <hyperlink ref="A45" location="'Fig12a-c'!A1" display="Figure 12c: Occupational Discipline of Dental Assisting Faculty, 2018-19"/>
    <hyperlink ref="A46" location="'Tab16'!A1" display="Table 16: Number of Faculty Members in Accredited Dental Assisting Education Programs, 2018-19"/>
    <hyperlink ref="A47" location="'Tab17'!A1" display="Table 17: Non-Traditional Designs Offered by Accredited Dental Assisting Education Programs, 2018-19"/>
    <hyperlink ref="A48" location="'Tab18'!A1" display="Table 18: Instruction Methods at Accredited Dental Assisting Education Programs, 2018-19"/>
  </hyperlinks>
  <pageMargins left="0.25" right="0.25" top="0.75" bottom="0.75" header="0.3" footer="0.3"/>
  <pageSetup scale="76"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zoomScaleNormal="100" workbookViewId="0"/>
  </sheetViews>
  <sheetFormatPr defaultColWidth="9.1796875" defaultRowHeight="12.5" x14ac:dyDescent="0.25"/>
  <cols>
    <col min="1" max="16384" width="9.1796875" style="1"/>
  </cols>
  <sheetData>
    <row r="1" spans="1:6" ht="13" x14ac:dyDescent="0.25">
      <c r="A1" s="101" t="s">
        <v>16</v>
      </c>
    </row>
    <row r="2" spans="1:6" x14ac:dyDescent="0.25">
      <c r="A2" s="350" t="s">
        <v>5</v>
      </c>
      <c r="B2" s="351"/>
      <c r="C2" s="351"/>
    </row>
    <row r="8" spans="1:6" x14ac:dyDescent="0.25">
      <c r="C8" s="1" t="s">
        <v>155</v>
      </c>
      <c r="D8" s="102">
        <v>0.92030000000000001</v>
      </c>
    </row>
    <row r="9" spans="1:6" x14ac:dyDescent="0.25">
      <c r="C9" s="1" t="s">
        <v>156</v>
      </c>
      <c r="D9" s="102">
        <v>3.1899999999999998E-2</v>
      </c>
    </row>
    <row r="10" spans="1:6" x14ac:dyDescent="0.25">
      <c r="C10" s="1" t="s">
        <v>157</v>
      </c>
      <c r="D10" s="102">
        <v>4.3799999999999999E-2</v>
      </c>
    </row>
    <row r="11" spans="1:6" x14ac:dyDescent="0.25">
      <c r="C11" s="1" t="s">
        <v>158</v>
      </c>
      <c r="D11" s="103">
        <v>3.8999999999999998E-3</v>
      </c>
    </row>
    <row r="13" spans="1:6" ht="13" thickBot="1" x14ac:dyDescent="0.3">
      <c r="B13" s="104" t="s">
        <v>159</v>
      </c>
      <c r="C13"/>
      <c r="D13"/>
      <c r="E13"/>
      <c r="F13"/>
    </row>
    <row r="14" spans="1:6" ht="26" x14ac:dyDescent="0.25">
      <c r="B14" s="355" t="s">
        <v>161</v>
      </c>
      <c r="C14" s="357" t="s">
        <v>162</v>
      </c>
      <c r="D14" s="357" t="s">
        <v>163</v>
      </c>
      <c r="E14" s="105" t="s">
        <v>164</v>
      </c>
      <c r="F14" s="105" t="s">
        <v>164</v>
      </c>
    </row>
    <row r="15" spans="1:6" ht="26" x14ac:dyDescent="0.25">
      <c r="B15" s="356"/>
      <c r="C15" s="358"/>
      <c r="D15" s="358"/>
      <c r="E15" s="106" t="s">
        <v>162</v>
      </c>
      <c r="F15" s="106" t="s">
        <v>163</v>
      </c>
    </row>
    <row r="16" spans="1:6" ht="13" x14ac:dyDescent="0.25">
      <c r="B16" s="107" t="s">
        <v>165</v>
      </c>
      <c r="C16" s="108">
        <v>231</v>
      </c>
      <c r="D16" s="108">
        <v>92.03</v>
      </c>
      <c r="E16" s="108">
        <v>231</v>
      </c>
      <c r="F16" s="108">
        <v>92.03</v>
      </c>
    </row>
    <row r="17" spans="1:6" ht="39" x14ac:dyDescent="0.25">
      <c r="B17" s="107" t="s">
        <v>166</v>
      </c>
      <c r="C17" s="108">
        <v>8</v>
      </c>
      <c r="D17" s="108">
        <v>3.19</v>
      </c>
      <c r="E17" s="108">
        <v>239</v>
      </c>
      <c r="F17" s="108">
        <v>95.22</v>
      </c>
    </row>
    <row r="18" spans="1:6" ht="39" x14ac:dyDescent="0.25">
      <c r="B18" s="107" t="s">
        <v>167</v>
      </c>
      <c r="C18" s="108">
        <v>11</v>
      </c>
      <c r="D18" s="108">
        <v>4.38</v>
      </c>
      <c r="E18" s="108">
        <v>250</v>
      </c>
      <c r="F18" s="108">
        <v>99.6</v>
      </c>
    </row>
    <row r="19" spans="1:6" ht="13" x14ac:dyDescent="0.25">
      <c r="B19" s="107" t="s">
        <v>168</v>
      </c>
      <c r="C19" s="108">
        <v>1</v>
      </c>
      <c r="D19" s="108">
        <v>0.4</v>
      </c>
      <c r="E19" s="108">
        <v>251</v>
      </c>
      <c r="F19" s="108">
        <v>100</v>
      </c>
    </row>
    <row r="20" spans="1:6" ht="13" x14ac:dyDescent="0.25">
      <c r="B20" s="107"/>
      <c r="C20" s="108"/>
      <c r="D20" s="108"/>
      <c r="E20" s="108"/>
      <c r="F20" s="108"/>
    </row>
    <row r="26" spans="1:6" x14ac:dyDescent="0.25">
      <c r="A26" s="11" t="s">
        <v>160</v>
      </c>
    </row>
    <row r="27" spans="1:6" x14ac:dyDescent="0.25">
      <c r="A27" s="43" t="s">
        <v>773</v>
      </c>
    </row>
  </sheetData>
  <mergeCells count="4">
    <mergeCell ref="A2:C2"/>
    <mergeCell ref="B14:B15"/>
    <mergeCell ref="C14:C15"/>
    <mergeCell ref="D14:D15"/>
  </mergeCells>
  <hyperlinks>
    <hyperlink ref="A2" location="TOC!A1" display="Return to Table of Contents"/>
  </hyperlinks>
  <pageMargins left="0.25" right="0.25" top="0.75" bottom="0.75" header="0.3" footer="0.3"/>
  <pageSetup scale="94" fitToHeight="0" orientation="portrait" horizontalDpi="1200" verticalDpi="1200" r:id="rId1"/>
  <headerFooter>
    <oddHeader>&amp;L&amp;"Arial,Bold"2018-19 Survey of Allied Dental Education
Report 2 - Dental Assisting Education Programs</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8"/>
  <sheetViews>
    <sheetView zoomScaleNormal="100" workbookViewId="0"/>
  </sheetViews>
  <sheetFormatPr defaultColWidth="9.1796875" defaultRowHeight="12.5" x14ac:dyDescent="0.25"/>
  <cols>
    <col min="1" max="1" width="24.453125" style="1" customWidth="1"/>
    <col min="2" max="2" width="16.81640625" style="1" customWidth="1"/>
    <col min="3" max="4" width="11.81640625" style="1" customWidth="1"/>
    <col min="5" max="5" width="11.1796875" style="1" customWidth="1"/>
    <col min="6" max="6" width="10.81640625" style="1" customWidth="1"/>
    <col min="7" max="14" width="10.1796875" style="1" bestFit="1" customWidth="1"/>
    <col min="15" max="16384" width="9.1796875" style="1"/>
  </cols>
  <sheetData>
    <row r="1" spans="1:13" ht="13" x14ac:dyDescent="0.25">
      <c r="A1" s="3" t="s">
        <v>11</v>
      </c>
    </row>
    <row r="2" spans="1:13" x14ac:dyDescent="0.25">
      <c r="A2" s="55" t="s">
        <v>5</v>
      </c>
    </row>
    <row r="6" spans="1:13" x14ac:dyDescent="0.25">
      <c r="C6" s="1" t="s">
        <v>93</v>
      </c>
      <c r="D6" s="1" t="s">
        <v>94</v>
      </c>
      <c r="E6" s="1" t="s">
        <v>95</v>
      </c>
      <c r="F6" s="1" t="s">
        <v>96</v>
      </c>
      <c r="G6" s="1" t="s">
        <v>97</v>
      </c>
      <c r="H6" s="1" t="s">
        <v>98</v>
      </c>
      <c r="I6" s="1" t="s">
        <v>99</v>
      </c>
      <c r="J6" s="1" t="s">
        <v>100</v>
      </c>
      <c r="K6" s="1" t="s">
        <v>101</v>
      </c>
      <c r="L6" s="1" t="s">
        <v>102</v>
      </c>
      <c r="M6" s="1" t="s">
        <v>103</v>
      </c>
    </row>
    <row r="7" spans="1:13" x14ac:dyDescent="0.25">
      <c r="B7" s="1" t="s">
        <v>169</v>
      </c>
      <c r="C7" s="54">
        <v>10614</v>
      </c>
      <c r="D7" s="54">
        <v>11998</v>
      </c>
      <c r="E7" s="54">
        <v>11952</v>
      </c>
      <c r="F7" s="54">
        <v>11927</v>
      </c>
      <c r="G7" s="54">
        <v>10897</v>
      </c>
      <c r="H7" s="54">
        <v>9630</v>
      </c>
      <c r="I7" s="54">
        <v>9290</v>
      </c>
      <c r="J7" s="54">
        <v>8655</v>
      </c>
      <c r="K7" s="54">
        <v>8378</v>
      </c>
      <c r="L7" s="54">
        <v>8074</v>
      </c>
      <c r="M7" s="110">
        <v>7568</v>
      </c>
    </row>
    <row r="8" spans="1:13" x14ac:dyDescent="0.25">
      <c r="B8" s="1" t="s">
        <v>170</v>
      </c>
      <c r="C8" s="54">
        <v>15530</v>
      </c>
      <c r="D8" s="54">
        <v>18273</v>
      </c>
      <c r="E8" s="54">
        <v>18642</v>
      </c>
      <c r="F8" s="54">
        <v>18707</v>
      </c>
      <c r="G8" s="54">
        <v>16944</v>
      </c>
      <c r="H8" s="54">
        <v>15300</v>
      </c>
      <c r="I8" s="54">
        <v>15157</v>
      </c>
      <c r="J8" s="54">
        <v>13833</v>
      </c>
      <c r="K8" s="54">
        <v>12899</v>
      </c>
      <c r="L8" s="54">
        <v>12221</v>
      </c>
      <c r="M8" s="110">
        <v>12028</v>
      </c>
    </row>
    <row r="10" spans="1:13" ht="13" thickBot="1" x14ac:dyDescent="0.3"/>
    <row r="11" spans="1:13" ht="13" x14ac:dyDescent="0.25">
      <c r="B11" s="109" t="s">
        <v>171</v>
      </c>
      <c r="C11" s="105" t="s">
        <v>172</v>
      </c>
      <c r="D11" s="105" t="s">
        <v>138</v>
      </c>
    </row>
    <row r="12" spans="1:13" ht="13" x14ac:dyDescent="0.25">
      <c r="B12" s="111" t="s">
        <v>173</v>
      </c>
      <c r="C12" s="110">
        <v>12028</v>
      </c>
      <c r="D12" s="110">
        <v>246</v>
      </c>
    </row>
    <row r="13" spans="1:13" ht="13" x14ac:dyDescent="0.25">
      <c r="B13" s="111" t="s">
        <v>174</v>
      </c>
      <c r="C13" s="110">
        <v>7568</v>
      </c>
      <c r="D13" s="110">
        <v>246</v>
      </c>
    </row>
    <row r="38" spans="1:13" x14ac:dyDescent="0.25">
      <c r="A38" s="42" t="s">
        <v>175</v>
      </c>
    </row>
    <row r="39" spans="1:13" x14ac:dyDescent="0.25">
      <c r="A39" s="43" t="s">
        <v>773</v>
      </c>
    </row>
    <row r="41" spans="1:13" ht="13" x14ac:dyDescent="0.3">
      <c r="A41" s="2" t="s">
        <v>12</v>
      </c>
    </row>
    <row r="44" spans="1:13" ht="13" x14ac:dyDescent="0.3">
      <c r="C44" s="2" t="s">
        <v>93</v>
      </c>
      <c r="D44" s="112" t="s">
        <v>94</v>
      </c>
      <c r="E44" s="112" t="s">
        <v>95</v>
      </c>
      <c r="F44" s="2" t="s">
        <v>96</v>
      </c>
      <c r="G44" s="2" t="s">
        <v>97</v>
      </c>
      <c r="H44" s="1" t="s">
        <v>98</v>
      </c>
      <c r="I44" s="1" t="s">
        <v>99</v>
      </c>
      <c r="J44" s="1" t="s">
        <v>100</v>
      </c>
      <c r="K44" s="1" t="s">
        <v>176</v>
      </c>
      <c r="L44" s="1" t="s">
        <v>102</v>
      </c>
      <c r="M44" s="1" t="s">
        <v>103</v>
      </c>
    </row>
    <row r="45" spans="1:13" x14ac:dyDescent="0.25">
      <c r="B45" s="1" t="s">
        <v>169</v>
      </c>
      <c r="C45" s="113">
        <v>10614</v>
      </c>
      <c r="D45" s="113">
        <v>11998</v>
      </c>
      <c r="E45" s="113">
        <v>11952</v>
      </c>
      <c r="F45" s="113">
        <v>11927</v>
      </c>
      <c r="G45" s="113">
        <v>10897</v>
      </c>
      <c r="H45" s="54">
        <v>9630</v>
      </c>
      <c r="I45" s="54">
        <v>9290</v>
      </c>
      <c r="J45" s="1">
        <v>8655</v>
      </c>
      <c r="K45" s="1">
        <v>8378</v>
      </c>
      <c r="L45" s="8">
        <v>8074</v>
      </c>
      <c r="M45" s="1">
        <v>7568</v>
      </c>
    </row>
    <row r="46" spans="1:13" x14ac:dyDescent="0.25">
      <c r="B46" s="1" t="s">
        <v>170</v>
      </c>
      <c r="C46" s="113">
        <v>15530</v>
      </c>
      <c r="D46" s="113">
        <v>18273</v>
      </c>
      <c r="E46" s="113">
        <v>18642</v>
      </c>
      <c r="F46" s="113">
        <v>18707</v>
      </c>
      <c r="G46" s="113">
        <v>16944</v>
      </c>
      <c r="H46" s="54">
        <v>15300</v>
      </c>
      <c r="I46" s="54">
        <v>15157</v>
      </c>
      <c r="J46" s="1">
        <v>13833</v>
      </c>
      <c r="K46" s="1">
        <v>12889</v>
      </c>
      <c r="L46" s="1">
        <v>12221</v>
      </c>
      <c r="M46" s="1">
        <v>12028</v>
      </c>
    </row>
    <row r="47" spans="1:13" ht="13" x14ac:dyDescent="0.3">
      <c r="B47" s="1" t="s">
        <v>177</v>
      </c>
      <c r="C47" s="113">
        <v>272</v>
      </c>
      <c r="D47" s="113">
        <v>277</v>
      </c>
      <c r="E47" s="113">
        <v>279</v>
      </c>
      <c r="F47" s="113">
        <v>287</v>
      </c>
      <c r="G47" s="113">
        <v>278</v>
      </c>
      <c r="H47" s="1">
        <v>273</v>
      </c>
      <c r="I47" s="1">
        <v>272</v>
      </c>
      <c r="J47" s="1">
        <v>263</v>
      </c>
      <c r="K47" s="1">
        <v>257</v>
      </c>
      <c r="L47" s="2">
        <v>253</v>
      </c>
      <c r="M47" s="1">
        <v>246</v>
      </c>
    </row>
    <row r="48" spans="1:13" ht="13" x14ac:dyDescent="0.3">
      <c r="C48" s="2" t="s">
        <v>93</v>
      </c>
      <c r="D48" s="112" t="s">
        <v>94</v>
      </c>
      <c r="E48" s="112" t="s">
        <v>95</v>
      </c>
      <c r="F48" s="2" t="s">
        <v>96</v>
      </c>
      <c r="G48" s="2" t="s">
        <v>97</v>
      </c>
      <c r="H48" s="1" t="s">
        <v>98</v>
      </c>
      <c r="I48" s="1" t="s">
        <v>99</v>
      </c>
      <c r="J48" s="1" t="s">
        <v>100</v>
      </c>
      <c r="K48" s="1" t="s">
        <v>101</v>
      </c>
      <c r="L48" s="1" t="s">
        <v>102</v>
      </c>
      <c r="M48" s="1" t="s">
        <v>103</v>
      </c>
    </row>
    <row r="49" spans="2:13" x14ac:dyDescent="0.25">
      <c r="B49" s="1" t="s">
        <v>178</v>
      </c>
      <c r="C49" s="114">
        <f t="shared" ref="C49:J49" si="0">C45/C47</f>
        <v>39.022058823529413</v>
      </c>
      <c r="D49" s="114">
        <f t="shared" si="0"/>
        <v>43.314079422382669</v>
      </c>
      <c r="E49" s="114">
        <f t="shared" si="0"/>
        <v>42.838709677419352</v>
      </c>
      <c r="F49" s="114">
        <f t="shared" si="0"/>
        <v>41.557491289198609</v>
      </c>
      <c r="G49" s="114">
        <f t="shared" si="0"/>
        <v>39.197841726618705</v>
      </c>
      <c r="H49" s="114">
        <f t="shared" si="0"/>
        <v>35.274725274725277</v>
      </c>
      <c r="I49" s="114">
        <f t="shared" si="0"/>
        <v>34.154411764705884</v>
      </c>
      <c r="J49" s="114">
        <f t="shared" si="0"/>
        <v>32.908745247148289</v>
      </c>
      <c r="K49" s="114">
        <f>K45/K47</f>
        <v>32.599221789883266</v>
      </c>
      <c r="L49" s="114">
        <f>L45/L47</f>
        <v>31.913043478260871</v>
      </c>
      <c r="M49" s="114">
        <f>M45/M47</f>
        <v>30.764227642276424</v>
      </c>
    </row>
    <row r="50" spans="2:13" x14ac:dyDescent="0.25">
      <c r="B50" s="1" t="s">
        <v>179</v>
      </c>
      <c r="C50" s="114">
        <f t="shared" ref="C50:J50" si="1">C46/C47</f>
        <v>57.095588235294116</v>
      </c>
      <c r="D50" s="114">
        <f t="shared" si="1"/>
        <v>65.967509025270758</v>
      </c>
      <c r="E50" s="114">
        <f t="shared" si="1"/>
        <v>66.817204301075265</v>
      </c>
      <c r="F50" s="114">
        <f t="shared" si="1"/>
        <v>65.181184668989545</v>
      </c>
      <c r="G50" s="114">
        <f t="shared" si="1"/>
        <v>60.949640287769782</v>
      </c>
      <c r="H50" s="114">
        <f t="shared" si="1"/>
        <v>56.043956043956044</v>
      </c>
      <c r="I50" s="114">
        <f t="shared" si="1"/>
        <v>55.724264705882355</v>
      </c>
      <c r="J50" s="114">
        <f t="shared" si="1"/>
        <v>52.596958174904941</v>
      </c>
      <c r="K50" s="114">
        <f>K46/K47</f>
        <v>50.151750972762649</v>
      </c>
      <c r="L50" s="114">
        <f>L46/L47</f>
        <v>48.304347826086953</v>
      </c>
      <c r="M50" s="114">
        <f>M46/M47</f>
        <v>48.894308943089428</v>
      </c>
    </row>
    <row r="77" spans="1:1" x14ac:dyDescent="0.25">
      <c r="A77" s="42" t="s">
        <v>175</v>
      </c>
    </row>
    <row r="78" spans="1:1" x14ac:dyDescent="0.25">
      <c r="A78" s="43" t="s">
        <v>773</v>
      </c>
    </row>
  </sheetData>
  <hyperlinks>
    <hyperlink ref="A2" location="TOC!A1" display="Return to Table of Contents"/>
  </hyperlinks>
  <pageMargins left="0.25" right="0.25" top="0.75" bottom="0.75" header="0.3" footer="0.3"/>
  <pageSetup scale="61" fitToHeight="0" orientation="portrait" horizontalDpi="1200" verticalDpi="1200" r:id="rId1"/>
  <headerFooter>
    <oddHeader>&amp;L&amp;"Arial,Bold"2018-19 Survey of Allied Dental Education
Report 2 - Dental Assisting Education Programs</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7"/>
  <sheetViews>
    <sheetView zoomScaleNormal="100" workbookViewId="0"/>
  </sheetViews>
  <sheetFormatPr defaultColWidth="9.1796875" defaultRowHeight="12.5" x14ac:dyDescent="0.25"/>
  <cols>
    <col min="1" max="1" width="5.1796875" style="1" customWidth="1"/>
    <col min="2" max="2" width="9.1796875" style="1"/>
    <col min="3" max="3" width="10.54296875" style="1" customWidth="1"/>
    <col min="4" max="16384" width="9.1796875" style="1"/>
  </cols>
  <sheetData>
    <row r="1" spans="1:20" ht="13" x14ac:dyDescent="0.3">
      <c r="A1" s="61" t="s">
        <v>17</v>
      </c>
    </row>
    <row r="2" spans="1:20" x14ac:dyDescent="0.25">
      <c r="A2" s="350" t="s">
        <v>5</v>
      </c>
      <c r="B2" s="351"/>
      <c r="C2" s="351"/>
      <c r="N2" s="8"/>
    </row>
    <row r="5" spans="1:20" ht="13" x14ac:dyDescent="0.25">
      <c r="C5" s="1" t="s">
        <v>180</v>
      </c>
      <c r="D5" s="1" t="s">
        <v>181</v>
      </c>
      <c r="E5" s="1" t="s">
        <v>182</v>
      </c>
      <c r="F5" s="1" t="s">
        <v>136</v>
      </c>
      <c r="N5" s="48"/>
      <c r="O5" s="348"/>
      <c r="P5" s="348"/>
      <c r="Q5" s="348"/>
      <c r="R5" s="84"/>
      <c r="S5" s="84"/>
    </row>
    <row r="6" spans="1:20" ht="13" x14ac:dyDescent="0.25">
      <c r="C6" s="103">
        <v>0.82469999999999999</v>
      </c>
      <c r="D6" s="103">
        <v>0.1474</v>
      </c>
      <c r="E6" s="103">
        <v>2.3900000000000001E-2</v>
      </c>
      <c r="F6" s="115">
        <v>3.8999999999999998E-3</v>
      </c>
      <c r="N6" s="48"/>
      <c r="O6" s="348"/>
      <c r="P6" s="348"/>
      <c r="Q6" s="348"/>
      <c r="R6" s="84"/>
      <c r="S6" s="84"/>
    </row>
    <row r="7" spans="1:20" ht="13" x14ac:dyDescent="0.25">
      <c r="O7" s="48"/>
      <c r="P7" s="84"/>
      <c r="Q7" s="52"/>
      <c r="R7" s="52"/>
      <c r="S7" s="52"/>
      <c r="T7" s="52"/>
    </row>
    <row r="8" spans="1:20" ht="13.5" thickBot="1" x14ac:dyDescent="0.3">
      <c r="O8" s="48"/>
      <c r="P8" s="84"/>
      <c r="Q8" s="52"/>
      <c r="R8" s="52"/>
      <c r="S8" s="52"/>
      <c r="T8" s="52"/>
    </row>
    <row r="9" spans="1:20" ht="26" x14ac:dyDescent="0.25">
      <c r="B9" s="355" t="s">
        <v>183</v>
      </c>
      <c r="C9" s="357" t="s">
        <v>162</v>
      </c>
      <c r="D9" s="357" t="s">
        <v>163</v>
      </c>
      <c r="E9" s="105" t="s">
        <v>164</v>
      </c>
      <c r="F9" s="105" t="s">
        <v>164</v>
      </c>
      <c r="O9" s="48"/>
      <c r="P9" s="84"/>
      <c r="Q9" s="52"/>
      <c r="R9" s="52"/>
      <c r="S9" s="52"/>
      <c r="T9" s="52"/>
    </row>
    <row r="10" spans="1:20" ht="26" x14ac:dyDescent="0.25">
      <c r="B10" s="356"/>
      <c r="C10" s="358"/>
      <c r="D10" s="358"/>
      <c r="E10" s="106" t="s">
        <v>162</v>
      </c>
      <c r="F10" s="106" t="s">
        <v>163</v>
      </c>
      <c r="O10" s="48"/>
      <c r="P10" s="84"/>
      <c r="Q10" s="52"/>
      <c r="R10" s="52"/>
      <c r="S10" s="52"/>
      <c r="T10" s="52"/>
    </row>
    <row r="11" spans="1:20" ht="26" x14ac:dyDescent="0.25">
      <c r="B11" s="107" t="s">
        <v>184</v>
      </c>
      <c r="C11" s="108">
        <v>207</v>
      </c>
      <c r="D11" s="108">
        <v>82.47</v>
      </c>
      <c r="E11" s="108">
        <v>207</v>
      </c>
      <c r="F11" s="108">
        <v>82.47</v>
      </c>
      <c r="O11" s="48"/>
      <c r="P11" s="48"/>
      <c r="Q11" s="48"/>
      <c r="R11" s="48"/>
      <c r="S11" s="48"/>
      <c r="T11" s="48"/>
    </row>
    <row r="12" spans="1:20" ht="39" x14ac:dyDescent="0.25">
      <c r="B12" s="107" t="s">
        <v>185</v>
      </c>
      <c r="C12" s="108">
        <v>37</v>
      </c>
      <c r="D12" s="108">
        <v>14.74</v>
      </c>
      <c r="E12" s="108">
        <v>244</v>
      </c>
      <c r="F12" s="108">
        <v>97.21</v>
      </c>
      <c r="O12" s="48"/>
      <c r="P12" s="48"/>
      <c r="Q12" s="48"/>
      <c r="R12" s="48"/>
      <c r="S12" s="48"/>
      <c r="T12" s="48"/>
    </row>
    <row r="13" spans="1:20" ht="26" x14ac:dyDescent="0.25">
      <c r="B13" s="107" t="s">
        <v>182</v>
      </c>
      <c r="C13" s="108">
        <v>6</v>
      </c>
      <c r="D13" s="108">
        <v>2.39</v>
      </c>
      <c r="E13" s="108">
        <v>250</v>
      </c>
      <c r="F13" s="108">
        <v>99.6</v>
      </c>
      <c r="O13" s="48"/>
      <c r="P13" s="48"/>
      <c r="Q13" s="48"/>
      <c r="R13" s="48"/>
      <c r="S13" s="48"/>
      <c r="T13" s="48"/>
    </row>
    <row r="14" spans="1:20" ht="13" x14ac:dyDescent="0.25">
      <c r="B14" s="107" t="s">
        <v>136</v>
      </c>
      <c r="C14" s="108">
        <v>1</v>
      </c>
      <c r="D14" s="108">
        <v>0.4</v>
      </c>
      <c r="E14" s="108">
        <v>251</v>
      </c>
      <c r="F14" s="108">
        <v>100</v>
      </c>
    </row>
    <row r="15" spans="1:20" ht="13" x14ac:dyDescent="0.25">
      <c r="B15" s="107"/>
      <c r="C15" s="108"/>
      <c r="D15" s="108"/>
      <c r="E15" s="108"/>
      <c r="F15" s="108"/>
    </row>
    <row r="23" spans="1:14" x14ac:dyDescent="0.25">
      <c r="A23" s="11" t="s">
        <v>504</v>
      </c>
    </row>
    <row r="24" spans="1:14" x14ac:dyDescent="0.25">
      <c r="A24" s="43" t="s">
        <v>773</v>
      </c>
    </row>
    <row r="27" spans="1:14" ht="13" x14ac:dyDescent="0.25">
      <c r="A27" s="3" t="s">
        <v>18</v>
      </c>
      <c r="M27" s="8"/>
    </row>
    <row r="28" spans="1:14" x14ac:dyDescent="0.25">
      <c r="N28" s="8"/>
    </row>
    <row r="33" spans="4:8" x14ac:dyDescent="0.25">
      <c r="D33" s="1" t="s">
        <v>186</v>
      </c>
      <c r="E33" s="103">
        <v>0.31869999999999998</v>
      </c>
    </row>
    <row r="34" spans="4:8" ht="13" thickBot="1" x14ac:dyDescent="0.3">
      <c r="D34" s="1" t="s">
        <v>187</v>
      </c>
      <c r="E34" s="103">
        <v>0.68130000000000002</v>
      </c>
    </row>
    <row r="35" spans="4:8" ht="12.75" customHeight="1" x14ac:dyDescent="0.25">
      <c r="D35" s="355" t="s">
        <v>192</v>
      </c>
      <c r="E35" s="357" t="s">
        <v>162</v>
      </c>
      <c r="F35" s="357" t="s">
        <v>163</v>
      </c>
      <c r="G35" s="105" t="s">
        <v>164</v>
      </c>
      <c r="H35" s="105" t="s">
        <v>164</v>
      </c>
    </row>
    <row r="36" spans="4:8" ht="26" x14ac:dyDescent="0.25">
      <c r="D36" s="356"/>
      <c r="E36" s="358"/>
      <c r="F36" s="358"/>
      <c r="G36" s="106" t="s">
        <v>162</v>
      </c>
      <c r="H36" s="106" t="s">
        <v>163</v>
      </c>
    </row>
    <row r="37" spans="4:8" ht="13" x14ac:dyDescent="0.25">
      <c r="D37" s="107" t="s">
        <v>193</v>
      </c>
      <c r="E37" s="108">
        <v>80</v>
      </c>
      <c r="F37" s="108">
        <v>31.87</v>
      </c>
      <c r="G37" s="108">
        <v>80</v>
      </c>
      <c r="H37" s="108">
        <v>31.87</v>
      </c>
    </row>
    <row r="38" spans="4:8" ht="13" x14ac:dyDescent="0.25">
      <c r="D38" s="107" t="s">
        <v>194</v>
      </c>
      <c r="E38" s="108">
        <v>171</v>
      </c>
      <c r="F38" s="108">
        <v>68.13</v>
      </c>
      <c r="G38" s="108">
        <v>251</v>
      </c>
      <c r="H38" s="108">
        <v>100</v>
      </c>
    </row>
    <row r="50" spans="1:14" x14ac:dyDescent="0.25">
      <c r="A50" s="11" t="s">
        <v>504</v>
      </c>
    </row>
    <row r="51" spans="1:14" x14ac:dyDescent="0.25">
      <c r="A51" s="43" t="s">
        <v>773</v>
      </c>
    </row>
    <row r="54" spans="1:14" ht="13" x14ac:dyDescent="0.3">
      <c r="A54" s="2" t="s">
        <v>19</v>
      </c>
    </row>
    <row r="56" spans="1:14" x14ac:dyDescent="0.25">
      <c r="N56" s="8"/>
    </row>
    <row r="59" spans="1:14" x14ac:dyDescent="0.25">
      <c r="C59" s="1" t="s">
        <v>103</v>
      </c>
    </row>
    <row r="60" spans="1:14" x14ac:dyDescent="0.25">
      <c r="B60" s="1" t="s">
        <v>188</v>
      </c>
      <c r="C60" s="1">
        <v>66</v>
      </c>
    </row>
    <row r="61" spans="1:14" x14ac:dyDescent="0.25">
      <c r="B61" s="1" t="s">
        <v>189</v>
      </c>
      <c r="C61" s="1">
        <v>33</v>
      </c>
    </row>
    <row r="62" spans="1:14" x14ac:dyDescent="0.25">
      <c r="B62" s="1" t="s">
        <v>190</v>
      </c>
      <c r="C62" s="1">
        <v>39</v>
      </c>
    </row>
    <row r="63" spans="1:14" x14ac:dyDescent="0.25">
      <c r="B63" s="1" t="s">
        <v>191</v>
      </c>
      <c r="C63" s="1">
        <v>4</v>
      </c>
    </row>
    <row r="64" spans="1:14" x14ac:dyDescent="0.25">
      <c r="B64" s="1" t="s">
        <v>136</v>
      </c>
      <c r="C64" s="1">
        <v>17</v>
      </c>
    </row>
    <row r="74" spans="1:13" x14ac:dyDescent="0.25">
      <c r="M74" s="8"/>
    </row>
    <row r="78" spans="1:13" x14ac:dyDescent="0.25">
      <c r="A78" s="12"/>
    </row>
    <row r="79" spans="1:13" x14ac:dyDescent="0.25">
      <c r="A79" s="11" t="s">
        <v>504</v>
      </c>
    </row>
    <row r="80" spans="1:13" x14ac:dyDescent="0.25">
      <c r="A80" s="43" t="s">
        <v>773</v>
      </c>
    </row>
    <row r="83" spans="1:9" ht="13" x14ac:dyDescent="0.3">
      <c r="A83" s="2"/>
    </row>
    <row r="86" spans="1:9" x14ac:dyDescent="0.25">
      <c r="A86" s="12"/>
    </row>
    <row r="88" spans="1:9" x14ac:dyDescent="0.25">
      <c r="B88" s="48"/>
      <c r="C88" s="48"/>
      <c r="D88" s="48"/>
      <c r="E88" s="48"/>
      <c r="F88" s="48"/>
      <c r="G88" s="48"/>
      <c r="H88" s="48"/>
      <c r="I88" s="48"/>
    </row>
    <row r="89" spans="1:9" x14ac:dyDescent="0.25">
      <c r="B89" s="48"/>
      <c r="C89" s="48"/>
      <c r="D89" s="48"/>
      <c r="E89" s="48"/>
      <c r="F89" s="48"/>
      <c r="G89" s="48"/>
      <c r="H89" s="48"/>
      <c r="I89" s="48"/>
    </row>
    <row r="90" spans="1:9" x14ac:dyDescent="0.25">
      <c r="B90" s="48"/>
      <c r="C90" s="48"/>
      <c r="D90" s="48"/>
      <c r="E90" s="48"/>
      <c r="F90" s="48"/>
      <c r="G90" s="48"/>
      <c r="H90" s="48"/>
      <c r="I90" s="48"/>
    </row>
    <row r="91" spans="1:9" x14ac:dyDescent="0.25">
      <c r="B91" s="48"/>
      <c r="C91" s="48"/>
      <c r="D91" s="48"/>
      <c r="E91" s="116"/>
      <c r="F91" s="48"/>
      <c r="G91" s="48"/>
      <c r="H91" s="48"/>
      <c r="I91" s="48"/>
    </row>
    <row r="92" spans="1:9" x14ac:dyDescent="0.25">
      <c r="B92" s="48"/>
      <c r="C92" s="48"/>
      <c r="D92" s="48"/>
      <c r="E92" s="116"/>
      <c r="F92" s="48"/>
      <c r="G92" s="48"/>
      <c r="H92" s="48"/>
      <c r="I92" s="48"/>
    </row>
    <row r="93" spans="1:9" x14ac:dyDescent="0.25">
      <c r="B93" s="48"/>
      <c r="C93" s="48"/>
      <c r="D93" s="48"/>
      <c r="E93" s="48"/>
      <c r="F93" s="48"/>
      <c r="G93" s="48"/>
      <c r="H93" s="48"/>
      <c r="I93" s="48"/>
    </row>
    <row r="94" spans="1:9" x14ac:dyDescent="0.25">
      <c r="B94" s="48"/>
      <c r="C94" s="48"/>
      <c r="D94" s="48"/>
      <c r="E94" s="48"/>
      <c r="F94" s="48"/>
      <c r="G94" s="48"/>
      <c r="H94" s="48"/>
      <c r="I94" s="48"/>
    </row>
    <row r="95" spans="1:9" ht="13" x14ac:dyDescent="0.25">
      <c r="B95" s="48"/>
      <c r="C95" s="348"/>
      <c r="D95" s="348"/>
      <c r="E95" s="348"/>
      <c r="F95" s="84"/>
      <c r="G95" s="84"/>
      <c r="H95" s="48"/>
      <c r="I95" s="48"/>
    </row>
    <row r="96" spans="1:9" ht="13" x14ac:dyDescent="0.25">
      <c r="B96" s="48"/>
      <c r="C96" s="348"/>
      <c r="D96" s="348"/>
      <c r="E96" s="348"/>
      <c r="F96" s="84"/>
      <c r="G96" s="84"/>
      <c r="H96" s="48"/>
      <c r="I96" s="48"/>
    </row>
    <row r="97" spans="1:9" ht="13" x14ac:dyDescent="0.25">
      <c r="B97" s="48"/>
      <c r="C97" s="84"/>
      <c r="D97" s="52"/>
      <c r="E97" s="52"/>
      <c r="F97" s="52"/>
      <c r="G97" s="52"/>
      <c r="H97" s="48"/>
      <c r="I97" s="48"/>
    </row>
    <row r="98" spans="1:9" ht="13" x14ac:dyDescent="0.25">
      <c r="B98" s="48"/>
      <c r="C98" s="84"/>
      <c r="D98" s="52"/>
      <c r="E98" s="52"/>
      <c r="F98" s="52"/>
      <c r="G98" s="52"/>
      <c r="H98" s="48"/>
      <c r="I98" s="48"/>
    </row>
    <row r="99" spans="1:9" x14ac:dyDescent="0.25">
      <c r="B99" s="48"/>
      <c r="C99" s="48"/>
      <c r="D99" s="48"/>
      <c r="E99" s="48"/>
      <c r="F99" s="48"/>
      <c r="G99" s="48"/>
      <c r="H99" s="48"/>
      <c r="I99" s="48"/>
    </row>
    <row r="106" spans="1:9" x14ac:dyDescent="0.25">
      <c r="A106" s="11"/>
    </row>
    <row r="107" spans="1:9" x14ac:dyDescent="0.25">
      <c r="A107" s="12"/>
    </row>
  </sheetData>
  <mergeCells count="13">
    <mergeCell ref="D35:D36"/>
    <mergeCell ref="E35:E36"/>
    <mergeCell ref="F35:F36"/>
    <mergeCell ref="C95:C96"/>
    <mergeCell ref="D95:D96"/>
    <mergeCell ref="E95:E96"/>
    <mergeCell ref="A2:C2"/>
    <mergeCell ref="O5:O6"/>
    <mergeCell ref="P5:P6"/>
    <mergeCell ref="Q5:Q6"/>
    <mergeCell ref="B9:B10"/>
    <mergeCell ref="C9:C10"/>
    <mergeCell ref="D9:D10"/>
  </mergeCells>
  <hyperlinks>
    <hyperlink ref="A2" location="TOC!A1" display="Return to Table of Contents"/>
    <hyperlink ref="A1" location="'Fig4-6'!A1" display="Figure 4: Minimum Educational Requirements Needed to Enroll in Accredited Dental Assisting Programs, 2015-16"/>
  </hyperlinks>
  <pageMargins left="0.25" right="0.25" top="0.75" bottom="0.75" header="0.3" footer="0.3"/>
  <pageSetup scale="90" fitToHeight="0" orientation="portrait" horizontalDpi="1200" verticalDpi="1200" r:id="rId1"/>
  <headerFooter>
    <oddHeader>&amp;L&amp;"Arial,Bold"2018-19 Survey of Allied Dental Education
Report 2 - Dental Assisting Education Programs</oddHeader>
  </headerFooter>
  <rowBreaks count="1" manualBreakCount="1">
    <brk id="53" max="11"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9"/>
  <sheetViews>
    <sheetView zoomScaleNormal="100" workbookViewId="0">
      <pane xSplit="2" ySplit="4" topLeftCell="C222" activePane="bottomRight" state="frozen"/>
      <selection pane="topRight"/>
      <selection pane="bottomLeft"/>
      <selection pane="bottomRight" sqref="A1:B1"/>
    </sheetView>
  </sheetViews>
  <sheetFormatPr defaultColWidth="9.1796875" defaultRowHeight="12.5" x14ac:dyDescent="0.25"/>
  <cols>
    <col min="1" max="1" width="5.81640625" style="118" customWidth="1"/>
    <col min="2" max="2" width="84" style="118" customWidth="1"/>
    <col min="3" max="3" width="14.1796875" style="119" customWidth="1"/>
    <col min="4" max="4" width="10" style="119" customWidth="1"/>
    <col min="5" max="5" width="11.81640625" style="119" customWidth="1"/>
    <col min="6" max="6" width="11.1796875" style="119" customWidth="1"/>
    <col min="7" max="7" width="19.81640625" style="119" customWidth="1"/>
    <col min="8" max="8" width="12.81640625" style="119" customWidth="1"/>
    <col min="9" max="16384" width="9.1796875" style="118"/>
  </cols>
  <sheetData>
    <row r="1" spans="1:8" ht="29.25" customHeight="1" x14ac:dyDescent="0.3">
      <c r="A1" s="362" t="s">
        <v>195</v>
      </c>
      <c r="B1" s="362"/>
    </row>
    <row r="2" spans="1:8" x14ac:dyDescent="0.25">
      <c r="A2" s="361" t="s">
        <v>5</v>
      </c>
      <c r="B2" s="361"/>
    </row>
    <row r="3" spans="1:8" ht="13" x14ac:dyDescent="0.3">
      <c r="A3" s="359"/>
      <c r="B3" s="359"/>
      <c r="C3" s="359"/>
      <c r="D3" s="360" t="s">
        <v>196</v>
      </c>
      <c r="E3" s="360"/>
      <c r="F3" s="360"/>
      <c r="G3" s="360"/>
      <c r="H3" s="360"/>
    </row>
    <row r="4" spans="1:8" ht="50.5" customHeight="1" x14ac:dyDescent="0.3">
      <c r="A4" s="120" t="s">
        <v>197</v>
      </c>
      <c r="B4" s="121" t="s">
        <v>198</v>
      </c>
      <c r="C4" s="122" t="s">
        <v>199</v>
      </c>
      <c r="D4" s="122" t="s">
        <v>200</v>
      </c>
      <c r="E4" s="122" t="s">
        <v>766</v>
      </c>
      <c r="F4" s="122" t="s">
        <v>767</v>
      </c>
      <c r="G4" s="122" t="s">
        <v>502</v>
      </c>
      <c r="H4" s="122" t="s">
        <v>168</v>
      </c>
    </row>
    <row r="5" spans="1:8" x14ac:dyDescent="0.25">
      <c r="A5" s="123" t="s">
        <v>201</v>
      </c>
      <c r="B5" s="124" t="s">
        <v>202</v>
      </c>
      <c r="C5" s="125" t="s">
        <v>194</v>
      </c>
      <c r="D5" s="126" t="s">
        <v>203</v>
      </c>
      <c r="E5" s="126" t="s">
        <v>203</v>
      </c>
      <c r="F5" s="126" t="s">
        <v>203</v>
      </c>
      <c r="G5" s="126" t="s">
        <v>203</v>
      </c>
      <c r="H5" s="126" t="s">
        <v>203</v>
      </c>
    </row>
    <row r="6" spans="1:8" x14ac:dyDescent="0.25">
      <c r="A6" s="127" t="s">
        <v>201</v>
      </c>
      <c r="B6" s="128" t="s">
        <v>204</v>
      </c>
      <c r="C6" s="129" t="s">
        <v>194</v>
      </c>
      <c r="D6" s="130" t="s">
        <v>203</v>
      </c>
      <c r="E6" s="130" t="s">
        <v>203</v>
      </c>
      <c r="F6" s="130" t="s">
        <v>203</v>
      </c>
      <c r="G6" s="130" t="s">
        <v>203</v>
      </c>
      <c r="H6" s="130" t="s">
        <v>203</v>
      </c>
    </row>
    <row r="7" spans="1:8" x14ac:dyDescent="0.25">
      <c r="A7" s="123" t="s">
        <v>201</v>
      </c>
      <c r="B7" s="124" t="s">
        <v>205</v>
      </c>
      <c r="C7" s="125" t="s">
        <v>193</v>
      </c>
      <c r="D7" s="125" t="s">
        <v>193</v>
      </c>
      <c r="E7" s="125" t="s">
        <v>193</v>
      </c>
      <c r="F7" s="125" t="s">
        <v>193</v>
      </c>
      <c r="G7" s="125" t="s">
        <v>194</v>
      </c>
      <c r="H7" s="125" t="s">
        <v>194</v>
      </c>
    </row>
    <row r="8" spans="1:8" x14ac:dyDescent="0.25">
      <c r="A8" s="127" t="s">
        <v>201</v>
      </c>
      <c r="B8" s="128" t="s">
        <v>206</v>
      </c>
      <c r="C8" s="129" t="s">
        <v>194</v>
      </c>
      <c r="D8" s="130" t="s">
        <v>203</v>
      </c>
      <c r="E8" s="130" t="s">
        <v>203</v>
      </c>
      <c r="F8" s="130" t="s">
        <v>203</v>
      </c>
      <c r="G8" s="130" t="s">
        <v>203</v>
      </c>
      <c r="H8" s="130" t="s">
        <v>203</v>
      </c>
    </row>
    <row r="9" spans="1:8" x14ac:dyDescent="0.25">
      <c r="A9" s="123" t="s">
        <v>201</v>
      </c>
      <c r="B9" s="124" t="s">
        <v>207</v>
      </c>
      <c r="C9" s="125" t="s">
        <v>194</v>
      </c>
      <c r="D9" s="126" t="s">
        <v>203</v>
      </c>
      <c r="E9" s="126" t="s">
        <v>203</v>
      </c>
      <c r="F9" s="126" t="s">
        <v>203</v>
      </c>
      <c r="G9" s="126" t="s">
        <v>203</v>
      </c>
      <c r="H9" s="126" t="s">
        <v>203</v>
      </c>
    </row>
    <row r="10" spans="1:8" x14ac:dyDescent="0.25">
      <c r="A10" s="127" t="s">
        <v>208</v>
      </c>
      <c r="B10" s="128" t="s">
        <v>209</v>
      </c>
      <c r="C10" s="129" t="s">
        <v>194</v>
      </c>
      <c r="D10" s="130" t="s">
        <v>203</v>
      </c>
      <c r="E10" s="130" t="s">
        <v>203</v>
      </c>
      <c r="F10" s="130" t="s">
        <v>203</v>
      </c>
      <c r="G10" s="130" t="s">
        <v>203</v>
      </c>
      <c r="H10" s="130" t="s">
        <v>203</v>
      </c>
    </row>
    <row r="11" spans="1:8" x14ac:dyDescent="0.25">
      <c r="A11" s="123" t="s">
        <v>210</v>
      </c>
      <c r="B11" s="124" t="s">
        <v>211</v>
      </c>
      <c r="C11" s="125" t="s">
        <v>194</v>
      </c>
      <c r="D11" s="126" t="s">
        <v>203</v>
      </c>
      <c r="E11" s="126" t="s">
        <v>203</v>
      </c>
      <c r="F11" s="126" t="s">
        <v>203</v>
      </c>
      <c r="G11" s="126" t="s">
        <v>203</v>
      </c>
      <c r="H11" s="126" t="s">
        <v>203</v>
      </c>
    </row>
    <row r="12" spans="1:8" x14ac:dyDescent="0.25">
      <c r="A12" s="127" t="s">
        <v>210</v>
      </c>
      <c r="B12" s="128" t="s">
        <v>212</v>
      </c>
      <c r="C12" s="129" t="s">
        <v>194</v>
      </c>
      <c r="D12" s="130" t="s">
        <v>203</v>
      </c>
      <c r="E12" s="130" t="s">
        <v>203</v>
      </c>
      <c r="F12" s="130" t="s">
        <v>203</v>
      </c>
      <c r="G12" s="130" t="s">
        <v>203</v>
      </c>
      <c r="H12" s="130" t="s">
        <v>203</v>
      </c>
    </row>
    <row r="13" spans="1:8" x14ac:dyDescent="0.25">
      <c r="A13" s="123" t="s">
        <v>210</v>
      </c>
      <c r="B13" s="124" t="s">
        <v>213</v>
      </c>
      <c r="C13" s="125" t="s">
        <v>194</v>
      </c>
      <c r="D13" s="126" t="s">
        <v>203</v>
      </c>
      <c r="E13" s="126" t="s">
        <v>203</v>
      </c>
      <c r="F13" s="126" t="s">
        <v>203</v>
      </c>
      <c r="G13" s="126" t="s">
        <v>203</v>
      </c>
      <c r="H13" s="126" t="s">
        <v>203</v>
      </c>
    </row>
    <row r="14" spans="1:8" x14ac:dyDescent="0.25">
      <c r="A14" s="127" t="s">
        <v>214</v>
      </c>
      <c r="B14" s="128" t="s">
        <v>215</v>
      </c>
      <c r="C14" s="129" t="s">
        <v>194</v>
      </c>
      <c r="D14" s="130" t="s">
        <v>203</v>
      </c>
      <c r="E14" s="130" t="s">
        <v>203</v>
      </c>
      <c r="F14" s="130" t="s">
        <v>203</v>
      </c>
      <c r="G14" s="130" t="s">
        <v>203</v>
      </c>
      <c r="H14" s="130" t="s">
        <v>203</v>
      </c>
    </row>
    <row r="15" spans="1:8" x14ac:dyDescent="0.25">
      <c r="A15" s="123" t="s">
        <v>214</v>
      </c>
      <c r="B15" s="124" t="s">
        <v>216</v>
      </c>
      <c r="C15" s="125" t="s">
        <v>194</v>
      </c>
      <c r="D15" s="126" t="s">
        <v>203</v>
      </c>
      <c r="E15" s="126" t="s">
        <v>203</v>
      </c>
      <c r="F15" s="126" t="s">
        <v>203</v>
      </c>
      <c r="G15" s="126" t="s">
        <v>203</v>
      </c>
      <c r="H15" s="126" t="s">
        <v>203</v>
      </c>
    </row>
    <row r="16" spans="1:8" x14ac:dyDescent="0.25">
      <c r="A16" s="127" t="s">
        <v>217</v>
      </c>
      <c r="B16" s="128" t="s">
        <v>218</v>
      </c>
      <c r="C16" s="129" t="s">
        <v>193</v>
      </c>
      <c r="D16" s="129" t="s">
        <v>194</v>
      </c>
      <c r="E16" s="129" t="s">
        <v>194</v>
      </c>
      <c r="F16" s="129" t="s">
        <v>193</v>
      </c>
      <c r="G16" s="129" t="s">
        <v>194</v>
      </c>
      <c r="H16" s="129" t="s">
        <v>194</v>
      </c>
    </row>
    <row r="17" spans="1:8" x14ac:dyDescent="0.25">
      <c r="A17" s="123" t="s">
        <v>217</v>
      </c>
      <c r="B17" s="124" t="s">
        <v>219</v>
      </c>
      <c r="C17" s="125" t="s">
        <v>193</v>
      </c>
      <c r="D17" s="126" t="s">
        <v>193</v>
      </c>
      <c r="E17" s="126" t="s">
        <v>194</v>
      </c>
      <c r="F17" s="126" t="s">
        <v>193</v>
      </c>
      <c r="G17" s="126" t="s">
        <v>194</v>
      </c>
      <c r="H17" s="126" t="s">
        <v>194</v>
      </c>
    </row>
    <row r="18" spans="1:8" x14ac:dyDescent="0.25">
      <c r="A18" s="127" t="s">
        <v>217</v>
      </c>
      <c r="B18" s="128" t="s">
        <v>220</v>
      </c>
      <c r="C18" s="129" t="s">
        <v>194</v>
      </c>
      <c r="D18" s="130" t="s">
        <v>203</v>
      </c>
      <c r="E18" s="130" t="s">
        <v>203</v>
      </c>
      <c r="F18" s="130" t="s">
        <v>203</v>
      </c>
      <c r="G18" s="130" t="s">
        <v>203</v>
      </c>
      <c r="H18" s="130" t="s">
        <v>203</v>
      </c>
    </row>
    <row r="19" spans="1:8" x14ac:dyDescent="0.25">
      <c r="A19" s="123" t="s">
        <v>217</v>
      </c>
      <c r="B19" s="124" t="s">
        <v>221</v>
      </c>
      <c r="C19" s="125" t="s">
        <v>193</v>
      </c>
      <c r="D19" s="125" t="s">
        <v>194</v>
      </c>
      <c r="E19" s="125" t="s">
        <v>194</v>
      </c>
      <c r="F19" s="125" t="s">
        <v>193</v>
      </c>
      <c r="G19" s="125" t="s">
        <v>194</v>
      </c>
      <c r="H19" s="125" t="s">
        <v>194</v>
      </c>
    </row>
    <row r="20" spans="1:8" x14ac:dyDescent="0.25">
      <c r="A20" s="127" t="s">
        <v>217</v>
      </c>
      <c r="B20" s="128" t="s">
        <v>222</v>
      </c>
      <c r="C20" s="129" t="s">
        <v>194</v>
      </c>
      <c r="D20" s="130" t="s">
        <v>203</v>
      </c>
      <c r="E20" s="130" t="s">
        <v>203</v>
      </c>
      <c r="F20" s="130" t="s">
        <v>203</v>
      </c>
      <c r="G20" s="130" t="s">
        <v>203</v>
      </c>
      <c r="H20" s="130" t="s">
        <v>203</v>
      </c>
    </row>
    <row r="21" spans="1:8" x14ac:dyDescent="0.25">
      <c r="A21" s="123" t="s">
        <v>217</v>
      </c>
      <c r="B21" s="124" t="s">
        <v>223</v>
      </c>
      <c r="C21" s="125" t="s">
        <v>194</v>
      </c>
      <c r="D21" s="126" t="s">
        <v>203</v>
      </c>
      <c r="E21" s="126" t="s">
        <v>203</v>
      </c>
      <c r="F21" s="126" t="s">
        <v>203</v>
      </c>
      <c r="G21" s="126" t="s">
        <v>203</v>
      </c>
      <c r="H21" s="126" t="s">
        <v>203</v>
      </c>
    </row>
    <row r="22" spans="1:8" x14ac:dyDescent="0.25">
      <c r="A22" s="127" t="s">
        <v>217</v>
      </c>
      <c r="B22" s="128" t="s">
        <v>224</v>
      </c>
      <c r="C22" s="129" t="s">
        <v>194</v>
      </c>
      <c r="D22" s="130" t="s">
        <v>203</v>
      </c>
      <c r="E22" s="130" t="s">
        <v>203</v>
      </c>
      <c r="F22" s="130" t="s">
        <v>203</v>
      </c>
      <c r="G22" s="130" t="s">
        <v>203</v>
      </c>
      <c r="H22" s="130" t="s">
        <v>203</v>
      </c>
    </row>
    <row r="23" spans="1:8" x14ac:dyDescent="0.25">
      <c r="A23" s="123" t="s">
        <v>217</v>
      </c>
      <c r="B23" s="124" t="s">
        <v>225</v>
      </c>
      <c r="C23" s="125" t="s">
        <v>194</v>
      </c>
      <c r="D23" s="126" t="s">
        <v>203</v>
      </c>
      <c r="E23" s="126" t="s">
        <v>203</v>
      </c>
      <c r="F23" s="126" t="s">
        <v>203</v>
      </c>
      <c r="G23" s="126" t="s">
        <v>203</v>
      </c>
      <c r="H23" s="126" t="s">
        <v>203</v>
      </c>
    </row>
    <row r="24" spans="1:8" x14ac:dyDescent="0.25">
      <c r="A24" s="127" t="s">
        <v>217</v>
      </c>
      <c r="B24" s="128" t="s">
        <v>226</v>
      </c>
      <c r="C24" s="129" t="s">
        <v>193</v>
      </c>
      <c r="D24" s="129" t="s">
        <v>194</v>
      </c>
      <c r="E24" s="129" t="s">
        <v>193</v>
      </c>
      <c r="F24" s="129" t="s">
        <v>194</v>
      </c>
      <c r="G24" s="129" t="s">
        <v>194</v>
      </c>
      <c r="H24" s="129" t="s">
        <v>194</v>
      </c>
    </row>
    <row r="25" spans="1:8" x14ac:dyDescent="0.25">
      <c r="A25" s="123" t="s">
        <v>217</v>
      </c>
      <c r="B25" s="124" t="s">
        <v>227</v>
      </c>
      <c r="C25" s="125" t="s">
        <v>194</v>
      </c>
      <c r="D25" s="126" t="s">
        <v>203</v>
      </c>
      <c r="E25" s="126" t="s">
        <v>203</v>
      </c>
      <c r="F25" s="126" t="s">
        <v>203</v>
      </c>
      <c r="G25" s="126" t="s">
        <v>203</v>
      </c>
      <c r="H25" s="126" t="s">
        <v>203</v>
      </c>
    </row>
    <row r="26" spans="1:8" x14ac:dyDescent="0.25">
      <c r="A26" s="127" t="s">
        <v>217</v>
      </c>
      <c r="B26" s="128" t="s">
        <v>228</v>
      </c>
      <c r="C26" s="129" t="s">
        <v>194</v>
      </c>
      <c r="D26" s="130" t="s">
        <v>203</v>
      </c>
      <c r="E26" s="130" t="s">
        <v>203</v>
      </c>
      <c r="F26" s="130" t="s">
        <v>203</v>
      </c>
      <c r="G26" s="130" t="s">
        <v>203</v>
      </c>
      <c r="H26" s="130" t="s">
        <v>203</v>
      </c>
    </row>
    <row r="27" spans="1:8" x14ac:dyDescent="0.25">
      <c r="A27" s="123" t="s">
        <v>217</v>
      </c>
      <c r="B27" s="124" t="s">
        <v>229</v>
      </c>
      <c r="C27" s="125" t="s">
        <v>194</v>
      </c>
      <c r="D27" s="126" t="s">
        <v>203</v>
      </c>
      <c r="E27" s="126" t="s">
        <v>203</v>
      </c>
      <c r="F27" s="126" t="s">
        <v>203</v>
      </c>
      <c r="G27" s="126" t="s">
        <v>203</v>
      </c>
      <c r="H27" s="126" t="s">
        <v>203</v>
      </c>
    </row>
    <row r="28" spans="1:8" x14ac:dyDescent="0.25">
      <c r="A28" s="127" t="s">
        <v>217</v>
      </c>
      <c r="B28" s="128" t="s">
        <v>230</v>
      </c>
      <c r="C28" s="129" t="s">
        <v>194</v>
      </c>
      <c r="D28" s="130" t="s">
        <v>203</v>
      </c>
      <c r="E28" s="130" t="s">
        <v>203</v>
      </c>
      <c r="F28" s="130" t="s">
        <v>203</v>
      </c>
      <c r="G28" s="130" t="s">
        <v>203</v>
      </c>
      <c r="H28" s="130" t="s">
        <v>203</v>
      </c>
    </row>
    <row r="29" spans="1:8" x14ac:dyDescent="0.25">
      <c r="A29" s="123" t="s">
        <v>217</v>
      </c>
      <c r="B29" s="124" t="s">
        <v>231</v>
      </c>
      <c r="C29" s="125" t="s">
        <v>194</v>
      </c>
      <c r="D29" s="126" t="s">
        <v>203</v>
      </c>
      <c r="E29" s="126" t="s">
        <v>203</v>
      </c>
      <c r="F29" s="126" t="s">
        <v>203</v>
      </c>
      <c r="G29" s="126" t="s">
        <v>203</v>
      </c>
      <c r="H29" s="126" t="s">
        <v>203</v>
      </c>
    </row>
    <row r="30" spans="1:8" x14ac:dyDescent="0.25">
      <c r="A30" s="127" t="s">
        <v>217</v>
      </c>
      <c r="B30" s="128" t="s">
        <v>232</v>
      </c>
      <c r="C30" s="129" t="s">
        <v>194</v>
      </c>
      <c r="D30" s="130" t="s">
        <v>203</v>
      </c>
      <c r="E30" s="130" t="s">
        <v>203</v>
      </c>
      <c r="F30" s="130" t="s">
        <v>203</v>
      </c>
      <c r="G30" s="130" t="s">
        <v>203</v>
      </c>
      <c r="H30" s="130" t="s">
        <v>203</v>
      </c>
    </row>
    <row r="31" spans="1:8" x14ac:dyDescent="0.25">
      <c r="A31" s="123" t="s">
        <v>217</v>
      </c>
      <c r="B31" s="124" t="s">
        <v>233</v>
      </c>
      <c r="C31" s="125" t="s">
        <v>194</v>
      </c>
      <c r="D31" s="126" t="s">
        <v>203</v>
      </c>
      <c r="E31" s="126" t="s">
        <v>203</v>
      </c>
      <c r="F31" s="126" t="s">
        <v>203</v>
      </c>
      <c r="G31" s="126" t="s">
        <v>203</v>
      </c>
      <c r="H31" s="126" t="s">
        <v>203</v>
      </c>
    </row>
    <row r="32" spans="1:8" x14ac:dyDescent="0.25">
      <c r="A32" s="127" t="s">
        <v>217</v>
      </c>
      <c r="B32" s="128" t="s">
        <v>234</v>
      </c>
      <c r="C32" s="129" t="s">
        <v>194</v>
      </c>
      <c r="D32" s="130" t="s">
        <v>203</v>
      </c>
      <c r="E32" s="130" t="s">
        <v>203</v>
      </c>
      <c r="F32" s="130" t="s">
        <v>203</v>
      </c>
      <c r="G32" s="130" t="s">
        <v>203</v>
      </c>
      <c r="H32" s="130" t="s">
        <v>203</v>
      </c>
    </row>
    <row r="33" spans="1:8" x14ac:dyDescent="0.25">
      <c r="A33" s="123" t="s">
        <v>217</v>
      </c>
      <c r="B33" s="124" t="s">
        <v>235</v>
      </c>
      <c r="C33" s="125" t="s">
        <v>194</v>
      </c>
      <c r="D33" s="126" t="s">
        <v>203</v>
      </c>
      <c r="E33" s="126" t="s">
        <v>203</v>
      </c>
      <c r="F33" s="126" t="s">
        <v>203</v>
      </c>
      <c r="G33" s="126" t="s">
        <v>203</v>
      </c>
      <c r="H33" s="126" t="s">
        <v>203</v>
      </c>
    </row>
    <row r="34" spans="1:8" x14ac:dyDescent="0.25">
      <c r="A34" s="127" t="s">
        <v>217</v>
      </c>
      <c r="B34" s="128" t="s">
        <v>236</v>
      </c>
      <c r="C34" s="129" t="s">
        <v>194</v>
      </c>
      <c r="D34" s="130" t="s">
        <v>203</v>
      </c>
      <c r="E34" s="130" t="s">
        <v>203</v>
      </c>
      <c r="F34" s="130" t="s">
        <v>203</v>
      </c>
      <c r="G34" s="130" t="s">
        <v>203</v>
      </c>
      <c r="H34" s="130" t="s">
        <v>203</v>
      </c>
    </row>
    <row r="35" spans="1:8" x14ac:dyDescent="0.25">
      <c r="A35" s="123" t="s">
        <v>217</v>
      </c>
      <c r="B35" s="124" t="s">
        <v>237</v>
      </c>
      <c r="C35" s="125" t="s">
        <v>194</v>
      </c>
      <c r="D35" s="126" t="s">
        <v>203</v>
      </c>
      <c r="E35" s="126" t="s">
        <v>203</v>
      </c>
      <c r="F35" s="126" t="s">
        <v>203</v>
      </c>
      <c r="G35" s="126" t="s">
        <v>203</v>
      </c>
      <c r="H35" s="126" t="s">
        <v>203</v>
      </c>
    </row>
    <row r="36" spans="1:8" x14ac:dyDescent="0.25">
      <c r="A36" s="127" t="s">
        <v>238</v>
      </c>
      <c r="B36" s="128" t="s">
        <v>239</v>
      </c>
      <c r="C36" s="129" t="s">
        <v>193</v>
      </c>
      <c r="D36" s="129" t="s">
        <v>194</v>
      </c>
      <c r="E36" s="129" t="s">
        <v>194</v>
      </c>
      <c r="F36" s="129" t="s">
        <v>194</v>
      </c>
      <c r="G36" s="129" t="s">
        <v>194</v>
      </c>
      <c r="H36" s="129" t="s">
        <v>193</v>
      </c>
    </row>
    <row r="37" spans="1:8" x14ac:dyDescent="0.25">
      <c r="A37" s="123" t="s">
        <v>238</v>
      </c>
      <c r="B37" s="124" t="s">
        <v>240</v>
      </c>
      <c r="C37" s="125" t="s">
        <v>193</v>
      </c>
      <c r="D37" s="125" t="s">
        <v>193</v>
      </c>
      <c r="E37" s="125" t="s">
        <v>193</v>
      </c>
      <c r="F37" s="125" t="s">
        <v>193</v>
      </c>
      <c r="G37" s="125" t="s">
        <v>194</v>
      </c>
      <c r="H37" s="125" t="s">
        <v>194</v>
      </c>
    </row>
    <row r="38" spans="1:8" x14ac:dyDescent="0.25">
      <c r="A38" s="127" t="s">
        <v>238</v>
      </c>
      <c r="B38" s="128" t="s">
        <v>241</v>
      </c>
      <c r="C38" s="129" t="s">
        <v>193</v>
      </c>
      <c r="D38" s="129" t="s">
        <v>193</v>
      </c>
      <c r="E38" s="129" t="s">
        <v>194</v>
      </c>
      <c r="F38" s="129" t="s">
        <v>194</v>
      </c>
      <c r="G38" s="129" t="s">
        <v>194</v>
      </c>
      <c r="H38" s="129" t="s">
        <v>193</v>
      </c>
    </row>
    <row r="39" spans="1:8" x14ac:dyDescent="0.25">
      <c r="A39" s="123" t="s">
        <v>242</v>
      </c>
      <c r="B39" s="124" t="s">
        <v>243</v>
      </c>
      <c r="C39" s="125" t="s">
        <v>194</v>
      </c>
      <c r="D39" s="126" t="s">
        <v>203</v>
      </c>
      <c r="E39" s="126" t="s">
        <v>203</v>
      </c>
      <c r="F39" s="126" t="s">
        <v>203</v>
      </c>
      <c r="G39" s="126" t="s">
        <v>203</v>
      </c>
      <c r="H39" s="126" t="s">
        <v>203</v>
      </c>
    </row>
    <row r="40" spans="1:8" x14ac:dyDescent="0.25">
      <c r="A40" s="127" t="s">
        <v>242</v>
      </c>
      <c r="B40" s="128" t="s">
        <v>244</v>
      </c>
      <c r="C40" s="129" t="s">
        <v>194</v>
      </c>
      <c r="D40" s="130" t="s">
        <v>203</v>
      </c>
      <c r="E40" s="130" t="s">
        <v>203</v>
      </c>
      <c r="F40" s="130" t="s">
        <v>203</v>
      </c>
      <c r="G40" s="130" t="s">
        <v>203</v>
      </c>
      <c r="H40" s="130" t="s">
        <v>203</v>
      </c>
    </row>
    <row r="41" spans="1:8" x14ac:dyDescent="0.25">
      <c r="A41" s="123" t="s">
        <v>242</v>
      </c>
      <c r="B41" s="124" t="s">
        <v>245</v>
      </c>
      <c r="C41" s="125" t="s">
        <v>194</v>
      </c>
      <c r="D41" s="126" t="s">
        <v>203</v>
      </c>
      <c r="E41" s="126" t="s">
        <v>203</v>
      </c>
      <c r="F41" s="126" t="s">
        <v>203</v>
      </c>
      <c r="G41" s="126" t="s">
        <v>203</v>
      </c>
      <c r="H41" s="126" t="s">
        <v>203</v>
      </c>
    </row>
    <row r="42" spans="1:8" x14ac:dyDescent="0.25">
      <c r="A42" s="127" t="s">
        <v>246</v>
      </c>
      <c r="B42" s="128" t="s">
        <v>247</v>
      </c>
      <c r="C42" s="129" t="s">
        <v>194</v>
      </c>
      <c r="D42" s="130" t="s">
        <v>203</v>
      </c>
      <c r="E42" s="130" t="s">
        <v>203</v>
      </c>
      <c r="F42" s="130" t="s">
        <v>203</v>
      </c>
      <c r="G42" s="130" t="s">
        <v>203</v>
      </c>
      <c r="H42" s="130" t="s">
        <v>203</v>
      </c>
    </row>
    <row r="43" spans="1:8" x14ac:dyDescent="0.25">
      <c r="A43" s="123" t="s">
        <v>246</v>
      </c>
      <c r="B43" s="124" t="s">
        <v>248</v>
      </c>
      <c r="C43" s="125" t="s">
        <v>193</v>
      </c>
      <c r="D43" s="125" t="s">
        <v>194</v>
      </c>
      <c r="E43" s="125" t="s">
        <v>194</v>
      </c>
      <c r="F43" s="125" t="s">
        <v>194</v>
      </c>
      <c r="G43" s="125" t="s">
        <v>194</v>
      </c>
      <c r="H43" s="125" t="s">
        <v>193</v>
      </c>
    </row>
    <row r="44" spans="1:8" x14ac:dyDescent="0.25">
      <c r="A44" s="127" t="s">
        <v>246</v>
      </c>
      <c r="B44" s="128" t="s">
        <v>249</v>
      </c>
      <c r="C44" s="129" t="s">
        <v>193</v>
      </c>
      <c r="D44" s="129" t="s">
        <v>193</v>
      </c>
      <c r="E44" s="129" t="s">
        <v>194</v>
      </c>
      <c r="F44" s="129" t="s">
        <v>194</v>
      </c>
      <c r="G44" s="129" t="s">
        <v>194</v>
      </c>
      <c r="H44" s="129" t="s">
        <v>194</v>
      </c>
    </row>
    <row r="45" spans="1:8" x14ac:dyDescent="0.25">
      <c r="A45" s="123" t="s">
        <v>246</v>
      </c>
      <c r="B45" s="124" t="s">
        <v>250</v>
      </c>
      <c r="C45" s="125" t="s">
        <v>193</v>
      </c>
      <c r="D45" s="125" t="s">
        <v>193</v>
      </c>
      <c r="E45" s="125" t="s">
        <v>193</v>
      </c>
      <c r="F45" s="125" t="s">
        <v>194</v>
      </c>
      <c r="G45" s="125" t="s">
        <v>194</v>
      </c>
      <c r="H45" s="125" t="s">
        <v>194</v>
      </c>
    </row>
    <row r="46" spans="1:8" x14ac:dyDescent="0.25">
      <c r="A46" s="127" t="s">
        <v>246</v>
      </c>
      <c r="B46" s="128" t="s">
        <v>251</v>
      </c>
      <c r="C46" s="129" t="s">
        <v>194</v>
      </c>
      <c r="D46" s="130" t="s">
        <v>203</v>
      </c>
      <c r="E46" s="130" t="s">
        <v>203</v>
      </c>
      <c r="F46" s="130" t="s">
        <v>203</v>
      </c>
      <c r="G46" s="130" t="s">
        <v>203</v>
      </c>
      <c r="H46" s="130" t="s">
        <v>203</v>
      </c>
    </row>
    <row r="47" spans="1:8" x14ac:dyDescent="0.25">
      <c r="A47" s="123" t="s">
        <v>246</v>
      </c>
      <c r="B47" s="124" t="s">
        <v>252</v>
      </c>
      <c r="C47" s="125" t="s">
        <v>194</v>
      </c>
      <c r="D47" s="126" t="s">
        <v>203</v>
      </c>
      <c r="E47" s="126" t="s">
        <v>203</v>
      </c>
      <c r="F47" s="126" t="s">
        <v>203</v>
      </c>
      <c r="G47" s="126" t="s">
        <v>203</v>
      </c>
      <c r="H47" s="126" t="s">
        <v>203</v>
      </c>
    </row>
    <row r="48" spans="1:8" x14ac:dyDescent="0.25">
      <c r="A48" s="127" t="s">
        <v>246</v>
      </c>
      <c r="B48" s="128" t="s">
        <v>253</v>
      </c>
      <c r="C48" s="129" t="s">
        <v>194</v>
      </c>
      <c r="D48" s="130" t="s">
        <v>203</v>
      </c>
      <c r="E48" s="130" t="s">
        <v>203</v>
      </c>
      <c r="F48" s="130" t="s">
        <v>203</v>
      </c>
      <c r="G48" s="130" t="s">
        <v>203</v>
      </c>
      <c r="H48" s="130" t="s">
        <v>203</v>
      </c>
    </row>
    <row r="49" spans="1:8" x14ac:dyDescent="0.25">
      <c r="A49" s="123" t="s">
        <v>246</v>
      </c>
      <c r="B49" s="124" t="s">
        <v>254</v>
      </c>
      <c r="C49" s="125" t="s">
        <v>194</v>
      </c>
      <c r="D49" s="126" t="s">
        <v>203</v>
      </c>
      <c r="E49" s="126" t="s">
        <v>203</v>
      </c>
      <c r="F49" s="126" t="s">
        <v>203</v>
      </c>
      <c r="G49" s="126" t="s">
        <v>203</v>
      </c>
      <c r="H49" s="126" t="s">
        <v>203</v>
      </c>
    </row>
    <row r="50" spans="1:8" x14ac:dyDescent="0.25">
      <c r="A50" s="127" t="s">
        <v>246</v>
      </c>
      <c r="B50" s="128" t="s">
        <v>255</v>
      </c>
      <c r="C50" s="129" t="s">
        <v>193</v>
      </c>
      <c r="D50" s="129" t="s">
        <v>193</v>
      </c>
      <c r="E50" s="129" t="s">
        <v>194</v>
      </c>
      <c r="F50" s="129" t="s">
        <v>194</v>
      </c>
      <c r="G50" s="129" t="s">
        <v>194</v>
      </c>
      <c r="H50" s="129" t="s">
        <v>194</v>
      </c>
    </row>
    <row r="51" spans="1:8" x14ac:dyDescent="0.25">
      <c r="A51" s="123" t="s">
        <v>246</v>
      </c>
      <c r="B51" s="124" t="s">
        <v>256</v>
      </c>
      <c r="C51" s="125" t="s">
        <v>194</v>
      </c>
      <c r="D51" s="126" t="s">
        <v>203</v>
      </c>
      <c r="E51" s="126" t="s">
        <v>203</v>
      </c>
      <c r="F51" s="126" t="s">
        <v>203</v>
      </c>
      <c r="G51" s="126" t="s">
        <v>203</v>
      </c>
      <c r="H51" s="126" t="s">
        <v>203</v>
      </c>
    </row>
    <row r="52" spans="1:8" x14ac:dyDescent="0.25">
      <c r="A52" s="127" t="s">
        <v>246</v>
      </c>
      <c r="B52" s="128" t="s">
        <v>257</v>
      </c>
      <c r="C52" s="129" t="s">
        <v>194</v>
      </c>
      <c r="D52" s="129" t="s">
        <v>203</v>
      </c>
      <c r="E52" s="129" t="s">
        <v>203</v>
      </c>
      <c r="F52" s="129" t="s">
        <v>203</v>
      </c>
      <c r="G52" s="129" t="s">
        <v>203</v>
      </c>
      <c r="H52" s="129" t="s">
        <v>203</v>
      </c>
    </row>
    <row r="53" spans="1:8" x14ac:dyDescent="0.25">
      <c r="A53" s="123" t="s">
        <v>246</v>
      </c>
      <c r="B53" s="124" t="s">
        <v>258</v>
      </c>
      <c r="C53" s="125" t="s">
        <v>194</v>
      </c>
      <c r="D53" s="126" t="s">
        <v>203</v>
      </c>
      <c r="E53" s="126" t="s">
        <v>203</v>
      </c>
      <c r="F53" s="126" t="s">
        <v>203</v>
      </c>
      <c r="G53" s="126" t="s">
        <v>203</v>
      </c>
      <c r="H53" s="126" t="s">
        <v>203</v>
      </c>
    </row>
    <row r="54" spans="1:8" x14ac:dyDescent="0.25">
      <c r="A54" s="127" t="s">
        <v>246</v>
      </c>
      <c r="B54" s="128" t="s">
        <v>259</v>
      </c>
      <c r="C54" s="129" t="s">
        <v>193</v>
      </c>
      <c r="D54" s="130" t="s">
        <v>193</v>
      </c>
      <c r="E54" s="130" t="s">
        <v>194</v>
      </c>
      <c r="F54" s="130" t="s">
        <v>194</v>
      </c>
      <c r="G54" s="130" t="s">
        <v>193</v>
      </c>
      <c r="H54" s="130" t="s">
        <v>194</v>
      </c>
    </row>
    <row r="55" spans="1:8" x14ac:dyDescent="0.25">
      <c r="A55" s="123" t="s">
        <v>246</v>
      </c>
      <c r="B55" s="124" t="s">
        <v>260</v>
      </c>
      <c r="C55" s="125" t="s">
        <v>193</v>
      </c>
      <c r="D55" s="125" t="s">
        <v>193</v>
      </c>
      <c r="E55" s="125" t="s">
        <v>194</v>
      </c>
      <c r="F55" s="125" t="s">
        <v>194</v>
      </c>
      <c r="G55" s="125" t="s">
        <v>194</v>
      </c>
      <c r="H55" s="125" t="s">
        <v>194</v>
      </c>
    </row>
    <row r="56" spans="1:8" x14ac:dyDescent="0.25">
      <c r="A56" s="127" t="s">
        <v>246</v>
      </c>
      <c r="B56" s="128" t="s">
        <v>261</v>
      </c>
      <c r="C56" s="129" t="s">
        <v>194</v>
      </c>
      <c r="D56" s="129" t="s">
        <v>203</v>
      </c>
      <c r="E56" s="129" t="s">
        <v>203</v>
      </c>
      <c r="F56" s="129" t="s">
        <v>203</v>
      </c>
      <c r="G56" s="129" t="s">
        <v>203</v>
      </c>
      <c r="H56" s="129" t="s">
        <v>203</v>
      </c>
    </row>
    <row r="57" spans="1:8" x14ac:dyDescent="0.25">
      <c r="A57" s="123" t="s">
        <v>246</v>
      </c>
      <c r="B57" s="124" t="s">
        <v>262</v>
      </c>
      <c r="C57" s="125" t="s">
        <v>194</v>
      </c>
      <c r="D57" s="126" t="s">
        <v>203</v>
      </c>
      <c r="E57" s="126" t="s">
        <v>203</v>
      </c>
      <c r="F57" s="126" t="s">
        <v>203</v>
      </c>
      <c r="G57" s="126" t="s">
        <v>203</v>
      </c>
      <c r="H57" s="126" t="s">
        <v>203</v>
      </c>
    </row>
    <row r="58" spans="1:8" x14ac:dyDescent="0.25">
      <c r="A58" s="127" t="s">
        <v>246</v>
      </c>
      <c r="B58" s="128" t="s">
        <v>263</v>
      </c>
      <c r="C58" s="129" t="s">
        <v>194</v>
      </c>
      <c r="D58" s="130" t="s">
        <v>203</v>
      </c>
      <c r="E58" s="130" t="s">
        <v>203</v>
      </c>
      <c r="F58" s="130" t="s">
        <v>203</v>
      </c>
      <c r="G58" s="130" t="s">
        <v>203</v>
      </c>
      <c r="H58" s="130" t="s">
        <v>203</v>
      </c>
    </row>
    <row r="59" spans="1:8" x14ac:dyDescent="0.25">
      <c r="A59" s="123" t="s">
        <v>246</v>
      </c>
      <c r="B59" s="124" t="s">
        <v>264</v>
      </c>
      <c r="C59" s="125" t="s">
        <v>194</v>
      </c>
      <c r="D59" s="126" t="s">
        <v>203</v>
      </c>
      <c r="E59" s="126" t="s">
        <v>203</v>
      </c>
      <c r="F59" s="126" t="s">
        <v>203</v>
      </c>
      <c r="G59" s="126" t="s">
        <v>203</v>
      </c>
      <c r="H59" s="126" t="s">
        <v>203</v>
      </c>
    </row>
    <row r="60" spans="1:8" x14ac:dyDescent="0.25">
      <c r="A60" s="127" t="s">
        <v>246</v>
      </c>
      <c r="B60" s="128" t="s">
        <v>265</v>
      </c>
      <c r="C60" s="129" t="s">
        <v>193</v>
      </c>
      <c r="D60" s="129" t="s">
        <v>193</v>
      </c>
      <c r="E60" s="129" t="s">
        <v>194</v>
      </c>
      <c r="F60" s="129" t="s">
        <v>194</v>
      </c>
      <c r="G60" s="129" t="s">
        <v>194</v>
      </c>
      <c r="H60" s="129" t="s">
        <v>194</v>
      </c>
    </row>
    <row r="61" spans="1:8" x14ac:dyDescent="0.25">
      <c r="A61" s="123" t="s">
        <v>246</v>
      </c>
      <c r="B61" s="124" t="s">
        <v>266</v>
      </c>
      <c r="C61" s="125" t="s">
        <v>194</v>
      </c>
      <c r="D61" s="126" t="s">
        <v>203</v>
      </c>
      <c r="E61" s="126" t="s">
        <v>203</v>
      </c>
      <c r="F61" s="126" t="s">
        <v>203</v>
      </c>
      <c r="G61" s="126" t="s">
        <v>203</v>
      </c>
      <c r="H61" s="126" t="s">
        <v>203</v>
      </c>
    </row>
    <row r="62" spans="1:8" x14ac:dyDescent="0.25">
      <c r="A62" s="127" t="s">
        <v>246</v>
      </c>
      <c r="B62" s="128" t="s">
        <v>267</v>
      </c>
      <c r="C62" s="129" t="s">
        <v>193</v>
      </c>
      <c r="D62" s="129" t="s">
        <v>193</v>
      </c>
      <c r="E62" s="129" t="s">
        <v>194</v>
      </c>
      <c r="F62" s="129" t="s">
        <v>194</v>
      </c>
      <c r="G62" s="129" t="s">
        <v>194</v>
      </c>
      <c r="H62" s="129" t="s">
        <v>194</v>
      </c>
    </row>
    <row r="63" spans="1:8" x14ac:dyDescent="0.25">
      <c r="A63" s="123" t="s">
        <v>246</v>
      </c>
      <c r="B63" s="124" t="s">
        <v>268</v>
      </c>
      <c r="C63" s="125" t="s">
        <v>194</v>
      </c>
      <c r="D63" s="126" t="s">
        <v>203</v>
      </c>
      <c r="E63" s="126" t="s">
        <v>203</v>
      </c>
      <c r="F63" s="126" t="s">
        <v>203</v>
      </c>
      <c r="G63" s="126" t="s">
        <v>203</v>
      </c>
      <c r="H63" s="126" t="s">
        <v>203</v>
      </c>
    </row>
    <row r="64" spans="1:8" x14ac:dyDescent="0.25">
      <c r="A64" s="127" t="s">
        <v>246</v>
      </c>
      <c r="B64" s="128" t="s">
        <v>269</v>
      </c>
      <c r="C64" s="129" t="s">
        <v>193</v>
      </c>
      <c r="D64" s="129" t="s">
        <v>193</v>
      </c>
      <c r="E64" s="129" t="s">
        <v>193</v>
      </c>
      <c r="F64" s="129" t="s">
        <v>193</v>
      </c>
      <c r="G64" s="129" t="s">
        <v>194</v>
      </c>
      <c r="H64" s="129" t="s">
        <v>194</v>
      </c>
    </row>
    <row r="65" spans="1:8" x14ac:dyDescent="0.25">
      <c r="A65" s="123" t="s">
        <v>270</v>
      </c>
      <c r="B65" s="124" t="s">
        <v>271</v>
      </c>
      <c r="C65" s="125" t="s">
        <v>194</v>
      </c>
      <c r="D65" s="126" t="s">
        <v>203</v>
      </c>
      <c r="E65" s="126" t="s">
        <v>203</v>
      </c>
      <c r="F65" s="126" t="s">
        <v>203</v>
      </c>
      <c r="G65" s="126" t="s">
        <v>203</v>
      </c>
      <c r="H65" s="126" t="s">
        <v>203</v>
      </c>
    </row>
    <row r="66" spans="1:8" x14ac:dyDescent="0.25">
      <c r="A66" s="127" t="s">
        <v>270</v>
      </c>
      <c r="B66" s="128" t="s">
        <v>272</v>
      </c>
      <c r="C66" s="129" t="s">
        <v>194</v>
      </c>
      <c r="D66" s="130" t="s">
        <v>203</v>
      </c>
      <c r="E66" s="130" t="s">
        <v>203</v>
      </c>
      <c r="F66" s="130" t="s">
        <v>203</v>
      </c>
      <c r="G66" s="130" t="s">
        <v>203</v>
      </c>
      <c r="H66" s="130" t="s">
        <v>203</v>
      </c>
    </row>
    <row r="67" spans="1:8" x14ac:dyDescent="0.25">
      <c r="A67" s="123" t="s">
        <v>270</v>
      </c>
      <c r="B67" s="124" t="s">
        <v>273</v>
      </c>
      <c r="C67" s="125" t="s">
        <v>194</v>
      </c>
      <c r="D67" s="126" t="s">
        <v>203</v>
      </c>
      <c r="E67" s="126" t="s">
        <v>203</v>
      </c>
      <c r="F67" s="126" t="s">
        <v>203</v>
      </c>
      <c r="G67" s="126" t="s">
        <v>203</v>
      </c>
      <c r="H67" s="126" t="s">
        <v>203</v>
      </c>
    </row>
    <row r="68" spans="1:8" x14ac:dyDescent="0.25">
      <c r="A68" s="127" t="s">
        <v>270</v>
      </c>
      <c r="B68" s="128" t="s">
        <v>274</v>
      </c>
      <c r="C68" s="129" t="s">
        <v>194</v>
      </c>
      <c r="D68" s="130" t="s">
        <v>203</v>
      </c>
      <c r="E68" s="130" t="s">
        <v>203</v>
      </c>
      <c r="F68" s="130" t="s">
        <v>203</v>
      </c>
      <c r="G68" s="130" t="s">
        <v>203</v>
      </c>
      <c r="H68" s="130" t="s">
        <v>203</v>
      </c>
    </row>
    <row r="69" spans="1:8" x14ac:dyDescent="0.25">
      <c r="A69" s="123" t="s">
        <v>270</v>
      </c>
      <c r="B69" s="124" t="s">
        <v>275</v>
      </c>
      <c r="C69" s="125" t="s">
        <v>194</v>
      </c>
      <c r="D69" s="126" t="s">
        <v>203</v>
      </c>
      <c r="E69" s="126" t="s">
        <v>203</v>
      </c>
      <c r="F69" s="126" t="s">
        <v>203</v>
      </c>
      <c r="G69" s="126" t="s">
        <v>203</v>
      </c>
      <c r="H69" s="126" t="s">
        <v>203</v>
      </c>
    </row>
    <row r="70" spans="1:8" x14ac:dyDescent="0.25">
      <c r="A70" s="127" t="s">
        <v>270</v>
      </c>
      <c r="B70" s="128" t="s">
        <v>276</v>
      </c>
      <c r="C70" s="129" t="s">
        <v>194</v>
      </c>
      <c r="D70" s="130" t="s">
        <v>203</v>
      </c>
      <c r="E70" s="130" t="s">
        <v>203</v>
      </c>
      <c r="F70" s="130" t="s">
        <v>203</v>
      </c>
      <c r="G70" s="130" t="s">
        <v>203</v>
      </c>
      <c r="H70" s="130" t="s">
        <v>203</v>
      </c>
    </row>
    <row r="71" spans="1:8" x14ac:dyDescent="0.25">
      <c r="A71" s="123" t="s">
        <v>270</v>
      </c>
      <c r="B71" s="124" t="s">
        <v>277</v>
      </c>
      <c r="C71" s="125" t="s">
        <v>194</v>
      </c>
      <c r="D71" s="126" t="s">
        <v>203</v>
      </c>
      <c r="E71" s="126" t="s">
        <v>203</v>
      </c>
      <c r="F71" s="126" t="s">
        <v>203</v>
      </c>
      <c r="G71" s="126" t="s">
        <v>203</v>
      </c>
      <c r="H71" s="126" t="s">
        <v>203</v>
      </c>
    </row>
    <row r="72" spans="1:8" x14ac:dyDescent="0.25">
      <c r="A72" s="127" t="s">
        <v>270</v>
      </c>
      <c r="B72" s="128" t="s">
        <v>278</v>
      </c>
      <c r="C72" s="129" t="s">
        <v>194</v>
      </c>
      <c r="D72" s="130" t="s">
        <v>203</v>
      </c>
      <c r="E72" s="130" t="s">
        <v>203</v>
      </c>
      <c r="F72" s="130" t="s">
        <v>203</v>
      </c>
      <c r="G72" s="130" t="s">
        <v>203</v>
      </c>
      <c r="H72" s="130" t="s">
        <v>203</v>
      </c>
    </row>
    <row r="73" spans="1:8" x14ac:dyDescent="0.25">
      <c r="A73" s="123" t="s">
        <v>270</v>
      </c>
      <c r="B73" s="124" t="s">
        <v>279</v>
      </c>
      <c r="C73" s="125" t="s">
        <v>193</v>
      </c>
      <c r="D73" s="125" t="s">
        <v>193</v>
      </c>
      <c r="E73" s="125" t="s">
        <v>194</v>
      </c>
      <c r="F73" s="125" t="s">
        <v>194</v>
      </c>
      <c r="G73" s="125" t="s">
        <v>194</v>
      </c>
      <c r="H73" s="125" t="s">
        <v>194</v>
      </c>
    </row>
    <row r="74" spans="1:8" x14ac:dyDescent="0.25">
      <c r="A74" s="127" t="s">
        <v>270</v>
      </c>
      <c r="B74" s="128" t="s">
        <v>280</v>
      </c>
      <c r="C74" s="129" t="s">
        <v>193</v>
      </c>
      <c r="D74" s="129" t="s">
        <v>193</v>
      </c>
      <c r="E74" s="129" t="s">
        <v>194</v>
      </c>
      <c r="F74" s="129" t="s">
        <v>193</v>
      </c>
      <c r="G74" s="129" t="s">
        <v>194</v>
      </c>
      <c r="H74" s="129" t="s">
        <v>194</v>
      </c>
    </row>
    <row r="75" spans="1:8" x14ac:dyDescent="0.25">
      <c r="A75" s="123" t="s">
        <v>270</v>
      </c>
      <c r="B75" s="124" t="s">
        <v>281</v>
      </c>
      <c r="C75" s="125" t="s">
        <v>194</v>
      </c>
      <c r="D75" s="126" t="s">
        <v>203</v>
      </c>
      <c r="E75" s="126" t="s">
        <v>203</v>
      </c>
      <c r="F75" s="126" t="s">
        <v>203</v>
      </c>
      <c r="G75" s="126" t="s">
        <v>203</v>
      </c>
      <c r="H75" s="126" t="s">
        <v>203</v>
      </c>
    </row>
    <row r="76" spans="1:8" x14ac:dyDescent="0.25">
      <c r="A76" s="127" t="s">
        <v>270</v>
      </c>
      <c r="B76" s="128" t="s">
        <v>282</v>
      </c>
      <c r="C76" s="129" t="s">
        <v>194</v>
      </c>
      <c r="D76" s="130" t="s">
        <v>203</v>
      </c>
      <c r="E76" s="130" t="s">
        <v>203</v>
      </c>
      <c r="F76" s="130" t="s">
        <v>203</v>
      </c>
      <c r="G76" s="130" t="s">
        <v>203</v>
      </c>
      <c r="H76" s="130" t="s">
        <v>203</v>
      </c>
    </row>
    <row r="77" spans="1:8" x14ac:dyDescent="0.25">
      <c r="A77" s="123" t="s">
        <v>283</v>
      </c>
      <c r="B77" s="124" t="s">
        <v>284</v>
      </c>
      <c r="C77" s="125" t="s">
        <v>193</v>
      </c>
      <c r="D77" s="125" t="s">
        <v>193</v>
      </c>
      <c r="E77" s="125" t="s">
        <v>193</v>
      </c>
      <c r="F77" s="125" t="s">
        <v>193</v>
      </c>
      <c r="G77" s="125" t="s">
        <v>193</v>
      </c>
      <c r="H77" s="125" t="s">
        <v>193</v>
      </c>
    </row>
    <row r="78" spans="1:8" x14ac:dyDescent="0.25">
      <c r="A78" s="127" t="s">
        <v>285</v>
      </c>
      <c r="B78" s="128" t="s">
        <v>286</v>
      </c>
      <c r="C78" s="129" t="s">
        <v>194</v>
      </c>
      <c r="D78" s="130" t="s">
        <v>203</v>
      </c>
      <c r="E78" s="130" t="s">
        <v>203</v>
      </c>
      <c r="F78" s="130" t="s">
        <v>203</v>
      </c>
      <c r="G78" s="130" t="s">
        <v>203</v>
      </c>
      <c r="H78" s="130" t="s">
        <v>203</v>
      </c>
    </row>
    <row r="79" spans="1:8" x14ac:dyDescent="0.25">
      <c r="A79" s="123" t="s">
        <v>285</v>
      </c>
      <c r="B79" s="124" t="s">
        <v>287</v>
      </c>
      <c r="C79" s="125" t="s">
        <v>193</v>
      </c>
      <c r="D79" s="126" t="s">
        <v>194</v>
      </c>
      <c r="E79" s="126" t="s">
        <v>193</v>
      </c>
      <c r="F79" s="126" t="s">
        <v>193</v>
      </c>
      <c r="G79" s="126" t="s">
        <v>194</v>
      </c>
      <c r="H79" s="126" t="s">
        <v>194</v>
      </c>
    </row>
    <row r="80" spans="1:8" x14ac:dyDescent="0.25">
      <c r="A80" s="127" t="s">
        <v>288</v>
      </c>
      <c r="B80" s="128" t="s">
        <v>289</v>
      </c>
      <c r="C80" s="129" t="s">
        <v>193</v>
      </c>
      <c r="D80" s="129" t="s">
        <v>194</v>
      </c>
      <c r="E80" s="129" t="s">
        <v>193</v>
      </c>
      <c r="F80" s="129" t="s">
        <v>193</v>
      </c>
      <c r="G80" s="129" t="s">
        <v>194</v>
      </c>
      <c r="H80" s="129" t="s">
        <v>194</v>
      </c>
    </row>
    <row r="81" spans="1:8" x14ac:dyDescent="0.25">
      <c r="A81" s="123" t="s">
        <v>288</v>
      </c>
      <c r="B81" s="124" t="s">
        <v>290</v>
      </c>
      <c r="C81" s="125" t="s">
        <v>194</v>
      </c>
      <c r="D81" s="126" t="s">
        <v>203</v>
      </c>
      <c r="E81" s="126" t="s">
        <v>203</v>
      </c>
      <c r="F81" s="126" t="s">
        <v>203</v>
      </c>
      <c r="G81" s="126" t="s">
        <v>203</v>
      </c>
      <c r="H81" s="126" t="s">
        <v>203</v>
      </c>
    </row>
    <row r="82" spans="1:8" x14ac:dyDescent="0.25">
      <c r="A82" s="127" t="s">
        <v>288</v>
      </c>
      <c r="B82" s="128" t="s">
        <v>291</v>
      </c>
      <c r="C82" s="129" t="s">
        <v>194</v>
      </c>
      <c r="D82" s="130" t="s">
        <v>203</v>
      </c>
      <c r="E82" s="130" t="s">
        <v>203</v>
      </c>
      <c r="F82" s="130" t="s">
        <v>203</v>
      </c>
      <c r="G82" s="130" t="s">
        <v>203</v>
      </c>
      <c r="H82" s="130" t="s">
        <v>203</v>
      </c>
    </row>
    <row r="83" spans="1:8" x14ac:dyDescent="0.25">
      <c r="A83" s="123" t="s">
        <v>288</v>
      </c>
      <c r="B83" s="124" t="s">
        <v>292</v>
      </c>
      <c r="C83" s="125" t="s">
        <v>194</v>
      </c>
      <c r="D83" s="126" t="s">
        <v>203</v>
      </c>
      <c r="E83" s="126" t="s">
        <v>203</v>
      </c>
      <c r="F83" s="126" t="s">
        <v>203</v>
      </c>
      <c r="G83" s="126" t="s">
        <v>203</v>
      </c>
      <c r="H83" s="126" t="s">
        <v>203</v>
      </c>
    </row>
    <row r="84" spans="1:8" x14ac:dyDescent="0.25">
      <c r="A84" s="127" t="s">
        <v>288</v>
      </c>
      <c r="B84" s="128" t="s">
        <v>293</v>
      </c>
      <c r="C84" s="129" t="s">
        <v>194</v>
      </c>
      <c r="D84" s="130" t="s">
        <v>203</v>
      </c>
      <c r="E84" s="130" t="s">
        <v>203</v>
      </c>
      <c r="F84" s="130" t="s">
        <v>203</v>
      </c>
      <c r="G84" s="130" t="s">
        <v>203</v>
      </c>
      <c r="H84" s="130" t="s">
        <v>203</v>
      </c>
    </row>
    <row r="85" spans="1:8" x14ac:dyDescent="0.25">
      <c r="A85" s="123" t="s">
        <v>294</v>
      </c>
      <c r="B85" s="124" t="s">
        <v>295</v>
      </c>
      <c r="C85" s="125" t="s">
        <v>193</v>
      </c>
      <c r="D85" s="125" t="s">
        <v>193</v>
      </c>
      <c r="E85" s="125" t="s">
        <v>194</v>
      </c>
      <c r="F85" s="125" t="s">
        <v>194</v>
      </c>
      <c r="G85" s="125" t="s">
        <v>194</v>
      </c>
      <c r="H85" s="125" t="s">
        <v>194</v>
      </c>
    </row>
    <row r="86" spans="1:8" x14ac:dyDescent="0.25">
      <c r="A86" s="127" t="s">
        <v>294</v>
      </c>
      <c r="B86" s="128" t="s">
        <v>296</v>
      </c>
      <c r="C86" s="129" t="s">
        <v>194</v>
      </c>
      <c r="D86" s="129" t="s">
        <v>203</v>
      </c>
      <c r="E86" s="129" t="s">
        <v>203</v>
      </c>
      <c r="F86" s="129" t="s">
        <v>203</v>
      </c>
      <c r="G86" s="129" t="s">
        <v>203</v>
      </c>
      <c r="H86" s="129" t="s">
        <v>203</v>
      </c>
    </row>
    <row r="87" spans="1:8" x14ac:dyDescent="0.25">
      <c r="A87" s="123" t="s">
        <v>294</v>
      </c>
      <c r="B87" s="124" t="s">
        <v>297</v>
      </c>
      <c r="C87" s="125" t="s">
        <v>194</v>
      </c>
      <c r="D87" s="126" t="s">
        <v>203</v>
      </c>
      <c r="E87" s="126" t="s">
        <v>203</v>
      </c>
      <c r="F87" s="126" t="s">
        <v>203</v>
      </c>
      <c r="G87" s="126" t="s">
        <v>203</v>
      </c>
      <c r="H87" s="126" t="s">
        <v>203</v>
      </c>
    </row>
    <row r="88" spans="1:8" x14ac:dyDescent="0.25">
      <c r="A88" s="127" t="s">
        <v>294</v>
      </c>
      <c r="B88" s="128" t="s">
        <v>298</v>
      </c>
      <c r="C88" s="129" t="s">
        <v>194</v>
      </c>
      <c r="D88" s="130" t="s">
        <v>203</v>
      </c>
      <c r="E88" s="130" t="s">
        <v>203</v>
      </c>
      <c r="F88" s="130" t="s">
        <v>203</v>
      </c>
      <c r="G88" s="130" t="s">
        <v>203</v>
      </c>
      <c r="H88" s="130" t="s">
        <v>203</v>
      </c>
    </row>
    <row r="89" spans="1:8" x14ac:dyDescent="0.25">
      <c r="A89" s="123" t="s">
        <v>294</v>
      </c>
      <c r="B89" s="124" t="s">
        <v>299</v>
      </c>
      <c r="C89" s="125" t="s">
        <v>194</v>
      </c>
      <c r="D89" s="126" t="s">
        <v>203</v>
      </c>
      <c r="E89" s="126" t="s">
        <v>203</v>
      </c>
      <c r="F89" s="126" t="s">
        <v>203</v>
      </c>
      <c r="G89" s="126" t="s">
        <v>203</v>
      </c>
      <c r="H89" s="126" t="s">
        <v>203</v>
      </c>
    </row>
    <row r="90" spans="1:8" x14ac:dyDescent="0.25">
      <c r="A90" s="127" t="s">
        <v>294</v>
      </c>
      <c r="B90" s="128" t="s">
        <v>300</v>
      </c>
      <c r="C90" s="129" t="s">
        <v>194</v>
      </c>
      <c r="D90" s="130" t="s">
        <v>203</v>
      </c>
      <c r="E90" s="130" t="s">
        <v>203</v>
      </c>
      <c r="F90" s="130" t="s">
        <v>203</v>
      </c>
      <c r="G90" s="130" t="s">
        <v>203</v>
      </c>
      <c r="H90" s="130" t="s">
        <v>203</v>
      </c>
    </row>
    <row r="91" spans="1:8" x14ac:dyDescent="0.25">
      <c r="A91" s="123" t="s">
        <v>294</v>
      </c>
      <c r="B91" s="124" t="s">
        <v>301</v>
      </c>
      <c r="C91" s="125" t="s">
        <v>194</v>
      </c>
      <c r="D91" s="126" t="s">
        <v>203</v>
      </c>
      <c r="E91" s="126" t="s">
        <v>203</v>
      </c>
      <c r="F91" s="126" t="s">
        <v>203</v>
      </c>
      <c r="G91" s="126" t="s">
        <v>203</v>
      </c>
      <c r="H91" s="126" t="s">
        <v>203</v>
      </c>
    </row>
    <row r="92" spans="1:8" x14ac:dyDescent="0.25">
      <c r="A92" s="127" t="s">
        <v>294</v>
      </c>
      <c r="B92" s="128" t="s">
        <v>302</v>
      </c>
      <c r="C92" s="129" t="s">
        <v>193</v>
      </c>
      <c r="D92" s="130" t="s">
        <v>193</v>
      </c>
      <c r="E92" s="130" t="s">
        <v>193</v>
      </c>
      <c r="F92" s="130" t="s">
        <v>193</v>
      </c>
      <c r="G92" s="130" t="s">
        <v>194</v>
      </c>
      <c r="H92" s="130" t="s">
        <v>194</v>
      </c>
    </row>
    <row r="93" spans="1:8" x14ac:dyDescent="0.25">
      <c r="A93" s="123" t="s">
        <v>294</v>
      </c>
      <c r="B93" s="124" t="s">
        <v>303</v>
      </c>
      <c r="C93" s="125" t="s">
        <v>193</v>
      </c>
      <c r="D93" s="125" t="s">
        <v>193</v>
      </c>
      <c r="E93" s="125" t="s">
        <v>194</v>
      </c>
      <c r="F93" s="125" t="s">
        <v>194</v>
      </c>
      <c r="G93" s="125" t="s">
        <v>194</v>
      </c>
      <c r="H93" s="125" t="s">
        <v>194</v>
      </c>
    </row>
    <row r="94" spans="1:8" x14ac:dyDescent="0.25">
      <c r="A94" s="127" t="s">
        <v>304</v>
      </c>
      <c r="B94" s="128" t="s">
        <v>305</v>
      </c>
      <c r="C94" s="129" t="s">
        <v>194</v>
      </c>
      <c r="D94" s="129" t="s">
        <v>203</v>
      </c>
      <c r="E94" s="129" t="s">
        <v>203</v>
      </c>
      <c r="F94" s="129" t="s">
        <v>203</v>
      </c>
      <c r="G94" s="129" t="s">
        <v>203</v>
      </c>
      <c r="H94" s="129" t="s">
        <v>203</v>
      </c>
    </row>
    <row r="95" spans="1:8" x14ac:dyDescent="0.25">
      <c r="A95" s="123" t="s">
        <v>304</v>
      </c>
      <c r="B95" s="124" t="s">
        <v>306</v>
      </c>
      <c r="C95" s="125" t="s">
        <v>194</v>
      </c>
      <c r="D95" s="126" t="s">
        <v>203</v>
      </c>
      <c r="E95" s="126" t="s">
        <v>203</v>
      </c>
      <c r="F95" s="126" t="s">
        <v>203</v>
      </c>
      <c r="G95" s="126" t="s">
        <v>203</v>
      </c>
      <c r="H95" s="126" t="s">
        <v>203</v>
      </c>
    </row>
    <row r="96" spans="1:8" x14ac:dyDescent="0.25">
      <c r="A96" s="127" t="s">
        <v>304</v>
      </c>
      <c r="B96" s="128" t="s">
        <v>307</v>
      </c>
      <c r="C96" s="129" t="s">
        <v>194</v>
      </c>
      <c r="D96" s="130" t="s">
        <v>203</v>
      </c>
      <c r="E96" s="130" t="s">
        <v>203</v>
      </c>
      <c r="F96" s="130" t="s">
        <v>203</v>
      </c>
      <c r="G96" s="130" t="s">
        <v>203</v>
      </c>
      <c r="H96" s="130" t="s">
        <v>203</v>
      </c>
    </row>
    <row r="97" spans="1:8" x14ac:dyDescent="0.25">
      <c r="A97" s="123" t="s">
        <v>304</v>
      </c>
      <c r="B97" s="124" t="s">
        <v>308</v>
      </c>
      <c r="C97" s="125" t="s">
        <v>194</v>
      </c>
      <c r="D97" s="126" t="s">
        <v>203</v>
      </c>
      <c r="E97" s="126" t="s">
        <v>203</v>
      </c>
      <c r="F97" s="126" t="s">
        <v>203</v>
      </c>
      <c r="G97" s="126" t="s">
        <v>203</v>
      </c>
      <c r="H97" s="126" t="s">
        <v>203</v>
      </c>
    </row>
    <row r="98" spans="1:8" x14ac:dyDescent="0.25">
      <c r="A98" s="127" t="s">
        <v>304</v>
      </c>
      <c r="B98" s="128" t="s">
        <v>309</v>
      </c>
      <c r="C98" s="129" t="s">
        <v>194</v>
      </c>
      <c r="D98" s="130" t="s">
        <v>203</v>
      </c>
      <c r="E98" s="130" t="s">
        <v>203</v>
      </c>
      <c r="F98" s="130" t="s">
        <v>203</v>
      </c>
      <c r="G98" s="130" t="s">
        <v>203</v>
      </c>
      <c r="H98" s="130" t="s">
        <v>203</v>
      </c>
    </row>
    <row r="99" spans="1:8" x14ac:dyDescent="0.25">
      <c r="A99" s="123" t="s">
        <v>304</v>
      </c>
      <c r="B99" s="124" t="s">
        <v>310</v>
      </c>
      <c r="C99" s="125" t="s">
        <v>193</v>
      </c>
      <c r="D99" s="126" t="s">
        <v>193</v>
      </c>
      <c r="E99" s="126" t="s">
        <v>193</v>
      </c>
      <c r="F99" s="126" t="s">
        <v>193</v>
      </c>
      <c r="G99" s="126" t="s">
        <v>194</v>
      </c>
      <c r="H99" s="126" t="s">
        <v>194</v>
      </c>
    </row>
    <row r="100" spans="1:8" x14ac:dyDescent="0.25">
      <c r="A100" s="127" t="s">
        <v>304</v>
      </c>
      <c r="B100" s="128" t="s">
        <v>311</v>
      </c>
      <c r="C100" s="129" t="s">
        <v>194</v>
      </c>
      <c r="D100" s="129" t="s">
        <v>203</v>
      </c>
      <c r="E100" s="129" t="s">
        <v>203</v>
      </c>
      <c r="F100" s="129" t="s">
        <v>203</v>
      </c>
      <c r="G100" s="129" t="s">
        <v>203</v>
      </c>
      <c r="H100" s="129" t="s">
        <v>203</v>
      </c>
    </row>
    <row r="101" spans="1:8" x14ac:dyDescent="0.25">
      <c r="A101" s="123" t="s">
        <v>304</v>
      </c>
      <c r="B101" s="124" t="s">
        <v>312</v>
      </c>
      <c r="C101" s="125" t="s">
        <v>193</v>
      </c>
      <c r="D101" s="126" t="s">
        <v>193</v>
      </c>
      <c r="E101" s="126" t="s">
        <v>194</v>
      </c>
      <c r="F101" s="126" t="s">
        <v>194</v>
      </c>
      <c r="G101" s="126" t="s">
        <v>194</v>
      </c>
      <c r="H101" s="126" t="s">
        <v>194</v>
      </c>
    </row>
    <row r="102" spans="1:8" x14ac:dyDescent="0.25">
      <c r="A102" s="127" t="s">
        <v>304</v>
      </c>
      <c r="B102" s="128" t="s">
        <v>313</v>
      </c>
      <c r="C102" s="129" t="s">
        <v>193</v>
      </c>
      <c r="D102" s="129" t="s">
        <v>193</v>
      </c>
      <c r="E102" s="129" t="s">
        <v>193</v>
      </c>
      <c r="F102" s="129" t="s">
        <v>193</v>
      </c>
      <c r="G102" s="129" t="s">
        <v>194</v>
      </c>
      <c r="H102" s="129" t="s">
        <v>194</v>
      </c>
    </row>
    <row r="103" spans="1:8" x14ac:dyDescent="0.25">
      <c r="A103" s="123" t="s">
        <v>314</v>
      </c>
      <c r="B103" s="124" t="s">
        <v>315</v>
      </c>
      <c r="C103" s="125" t="s">
        <v>193</v>
      </c>
      <c r="D103" s="125" t="s">
        <v>193</v>
      </c>
      <c r="E103" s="125" t="s">
        <v>193</v>
      </c>
      <c r="F103" s="125" t="s">
        <v>193</v>
      </c>
      <c r="G103" s="125" t="s">
        <v>194</v>
      </c>
      <c r="H103" s="125" t="s">
        <v>194</v>
      </c>
    </row>
    <row r="104" spans="1:8" x14ac:dyDescent="0.25">
      <c r="A104" s="127" t="s">
        <v>314</v>
      </c>
      <c r="B104" s="128" t="s">
        <v>316</v>
      </c>
      <c r="C104" s="129" t="s">
        <v>194</v>
      </c>
      <c r="D104" s="129" t="s">
        <v>203</v>
      </c>
      <c r="E104" s="129" t="s">
        <v>203</v>
      </c>
      <c r="F104" s="129" t="s">
        <v>203</v>
      </c>
      <c r="G104" s="129" t="s">
        <v>203</v>
      </c>
      <c r="H104" s="129" t="s">
        <v>203</v>
      </c>
    </row>
    <row r="105" spans="1:8" x14ac:dyDescent="0.25">
      <c r="A105" s="123" t="s">
        <v>314</v>
      </c>
      <c r="B105" s="124" t="s">
        <v>317</v>
      </c>
      <c r="C105" s="125" t="s">
        <v>193</v>
      </c>
      <c r="D105" s="126" t="s">
        <v>193</v>
      </c>
      <c r="E105" s="126" t="s">
        <v>194</v>
      </c>
      <c r="F105" s="126" t="s">
        <v>194</v>
      </c>
      <c r="G105" s="126" t="s">
        <v>194</v>
      </c>
      <c r="H105" s="126" t="s">
        <v>194</v>
      </c>
    </row>
    <row r="106" spans="1:8" x14ac:dyDescent="0.25">
      <c r="A106" s="127" t="s">
        <v>314</v>
      </c>
      <c r="B106" s="128" t="s">
        <v>318</v>
      </c>
      <c r="C106" s="129" t="s">
        <v>193</v>
      </c>
      <c r="D106" s="130" t="s">
        <v>193</v>
      </c>
      <c r="E106" s="130" t="s">
        <v>193</v>
      </c>
      <c r="F106" s="130" t="s">
        <v>193</v>
      </c>
      <c r="G106" s="130" t="s">
        <v>194</v>
      </c>
      <c r="H106" s="130" t="s">
        <v>194</v>
      </c>
    </row>
    <row r="107" spans="1:8" x14ac:dyDescent="0.25">
      <c r="A107" s="123" t="s">
        <v>319</v>
      </c>
      <c r="B107" s="124" t="s">
        <v>320</v>
      </c>
      <c r="C107" s="125" t="s">
        <v>194</v>
      </c>
      <c r="D107" s="125" t="s">
        <v>203</v>
      </c>
      <c r="E107" s="125" t="s">
        <v>203</v>
      </c>
      <c r="F107" s="125" t="s">
        <v>203</v>
      </c>
      <c r="G107" s="125" t="s">
        <v>203</v>
      </c>
      <c r="H107" s="125" t="s">
        <v>203</v>
      </c>
    </row>
    <row r="108" spans="1:8" x14ac:dyDescent="0.25">
      <c r="A108" s="127" t="s">
        <v>321</v>
      </c>
      <c r="B108" s="128" t="s">
        <v>322</v>
      </c>
      <c r="C108" s="129" t="s">
        <v>193</v>
      </c>
      <c r="D108" s="129" t="s">
        <v>193</v>
      </c>
      <c r="E108" s="129" t="s">
        <v>193</v>
      </c>
      <c r="F108" s="129" t="s">
        <v>193</v>
      </c>
      <c r="G108" s="129" t="s">
        <v>194</v>
      </c>
      <c r="H108" s="129" t="s">
        <v>193</v>
      </c>
    </row>
    <row r="109" spans="1:8" x14ac:dyDescent="0.25">
      <c r="A109" s="123" t="s">
        <v>323</v>
      </c>
      <c r="B109" s="124" t="s">
        <v>324</v>
      </c>
      <c r="C109" s="125" t="s">
        <v>194</v>
      </c>
      <c r="D109" s="126" t="s">
        <v>203</v>
      </c>
      <c r="E109" s="126" t="s">
        <v>203</v>
      </c>
      <c r="F109" s="126" t="s">
        <v>203</v>
      </c>
      <c r="G109" s="126" t="s">
        <v>203</v>
      </c>
      <c r="H109" s="126" t="s">
        <v>203</v>
      </c>
    </row>
    <row r="110" spans="1:8" x14ac:dyDescent="0.25">
      <c r="A110" s="127" t="s">
        <v>325</v>
      </c>
      <c r="B110" s="128" t="s">
        <v>326</v>
      </c>
      <c r="C110" s="129" t="s">
        <v>194</v>
      </c>
      <c r="D110" s="129" t="s">
        <v>203</v>
      </c>
      <c r="E110" s="129" t="s">
        <v>203</v>
      </c>
      <c r="F110" s="129" t="s">
        <v>203</v>
      </c>
      <c r="G110" s="129" t="s">
        <v>203</v>
      </c>
      <c r="H110" s="129" t="s">
        <v>203</v>
      </c>
    </row>
    <row r="111" spans="1:8" x14ac:dyDescent="0.25">
      <c r="A111" s="123" t="s">
        <v>325</v>
      </c>
      <c r="B111" s="124" t="s">
        <v>327</v>
      </c>
      <c r="C111" s="125" t="s">
        <v>194</v>
      </c>
      <c r="D111" s="125" t="s">
        <v>203</v>
      </c>
      <c r="E111" s="125" t="s">
        <v>203</v>
      </c>
      <c r="F111" s="125" t="s">
        <v>203</v>
      </c>
      <c r="G111" s="125" t="s">
        <v>203</v>
      </c>
      <c r="H111" s="125" t="s">
        <v>203</v>
      </c>
    </row>
    <row r="112" spans="1:8" x14ac:dyDescent="0.25">
      <c r="A112" s="127" t="s">
        <v>325</v>
      </c>
      <c r="B112" s="128" t="s">
        <v>328</v>
      </c>
      <c r="C112" s="129" t="s">
        <v>194</v>
      </c>
      <c r="D112" s="130" t="s">
        <v>203</v>
      </c>
      <c r="E112" s="130" t="s">
        <v>203</v>
      </c>
      <c r="F112" s="130" t="s">
        <v>203</v>
      </c>
      <c r="G112" s="130" t="s">
        <v>203</v>
      </c>
      <c r="H112" s="130" t="s">
        <v>203</v>
      </c>
    </row>
    <row r="113" spans="1:8" x14ac:dyDescent="0.25">
      <c r="A113" s="123" t="s">
        <v>325</v>
      </c>
      <c r="B113" s="124" t="s">
        <v>329</v>
      </c>
      <c r="C113" s="125" t="s">
        <v>194</v>
      </c>
      <c r="D113" s="126" t="s">
        <v>203</v>
      </c>
      <c r="E113" s="126" t="s">
        <v>203</v>
      </c>
      <c r="F113" s="126" t="s">
        <v>203</v>
      </c>
      <c r="G113" s="126" t="s">
        <v>203</v>
      </c>
      <c r="H113" s="126" t="s">
        <v>203</v>
      </c>
    </row>
    <row r="114" spans="1:8" x14ac:dyDescent="0.25">
      <c r="A114" s="127" t="s">
        <v>325</v>
      </c>
      <c r="B114" s="128" t="s">
        <v>330</v>
      </c>
      <c r="C114" s="129" t="s">
        <v>194</v>
      </c>
      <c r="D114" s="130" t="s">
        <v>203</v>
      </c>
      <c r="E114" s="130" t="s">
        <v>203</v>
      </c>
      <c r="F114" s="130" t="s">
        <v>203</v>
      </c>
      <c r="G114" s="130" t="s">
        <v>203</v>
      </c>
      <c r="H114" s="130" t="s">
        <v>203</v>
      </c>
    </row>
    <row r="115" spans="1:8" x14ac:dyDescent="0.25">
      <c r="A115" s="123" t="s">
        <v>325</v>
      </c>
      <c r="B115" s="124" t="s">
        <v>331</v>
      </c>
      <c r="C115" s="125" t="s">
        <v>194</v>
      </c>
      <c r="D115" s="126" t="s">
        <v>203</v>
      </c>
      <c r="E115" s="126" t="s">
        <v>203</v>
      </c>
      <c r="F115" s="126" t="s">
        <v>203</v>
      </c>
      <c r="G115" s="126" t="s">
        <v>203</v>
      </c>
      <c r="H115" s="126" t="s">
        <v>203</v>
      </c>
    </row>
    <row r="116" spans="1:8" x14ac:dyDescent="0.25">
      <c r="A116" s="127" t="s">
        <v>325</v>
      </c>
      <c r="B116" s="128" t="s">
        <v>332</v>
      </c>
      <c r="C116" s="129" t="s">
        <v>194</v>
      </c>
      <c r="D116" s="130" t="s">
        <v>203</v>
      </c>
      <c r="E116" s="130" t="s">
        <v>203</v>
      </c>
      <c r="F116" s="130" t="s">
        <v>203</v>
      </c>
      <c r="G116" s="130" t="s">
        <v>203</v>
      </c>
      <c r="H116" s="130" t="s">
        <v>203</v>
      </c>
    </row>
    <row r="117" spans="1:8" x14ac:dyDescent="0.25">
      <c r="A117" s="123" t="s">
        <v>325</v>
      </c>
      <c r="B117" s="124" t="s">
        <v>333</v>
      </c>
      <c r="C117" s="125" t="s">
        <v>194</v>
      </c>
      <c r="D117" s="126" t="s">
        <v>203</v>
      </c>
      <c r="E117" s="126" t="s">
        <v>203</v>
      </c>
      <c r="F117" s="126" t="s">
        <v>203</v>
      </c>
      <c r="G117" s="126" t="s">
        <v>203</v>
      </c>
      <c r="H117" s="126" t="s">
        <v>203</v>
      </c>
    </row>
    <row r="118" spans="1:8" x14ac:dyDescent="0.25">
      <c r="A118" s="127" t="s">
        <v>334</v>
      </c>
      <c r="B118" s="128" t="s">
        <v>335</v>
      </c>
      <c r="C118" s="129" t="s">
        <v>194</v>
      </c>
      <c r="D118" s="130" t="s">
        <v>203</v>
      </c>
      <c r="E118" s="130" t="s">
        <v>203</v>
      </c>
      <c r="F118" s="130" t="s">
        <v>203</v>
      </c>
      <c r="G118" s="130" t="s">
        <v>203</v>
      </c>
      <c r="H118" s="130" t="s">
        <v>203</v>
      </c>
    </row>
    <row r="119" spans="1:8" x14ac:dyDescent="0.25">
      <c r="A119" s="123" t="s">
        <v>334</v>
      </c>
      <c r="B119" s="124" t="s">
        <v>336</v>
      </c>
      <c r="C119" s="125" t="s">
        <v>194</v>
      </c>
      <c r="D119" s="126" t="s">
        <v>203</v>
      </c>
      <c r="E119" s="126" t="s">
        <v>203</v>
      </c>
      <c r="F119" s="126" t="s">
        <v>203</v>
      </c>
      <c r="G119" s="126" t="s">
        <v>203</v>
      </c>
      <c r="H119" s="126" t="s">
        <v>203</v>
      </c>
    </row>
    <row r="120" spans="1:8" x14ac:dyDescent="0.25">
      <c r="A120" s="127" t="s">
        <v>334</v>
      </c>
      <c r="B120" s="128" t="s">
        <v>337</v>
      </c>
      <c r="C120" s="129" t="s">
        <v>194</v>
      </c>
      <c r="D120" s="130" t="s">
        <v>203</v>
      </c>
      <c r="E120" s="130" t="s">
        <v>203</v>
      </c>
      <c r="F120" s="130" t="s">
        <v>203</v>
      </c>
      <c r="G120" s="130" t="s">
        <v>203</v>
      </c>
      <c r="H120" s="130" t="s">
        <v>203</v>
      </c>
    </row>
    <row r="121" spans="1:8" x14ac:dyDescent="0.25">
      <c r="A121" s="123" t="s">
        <v>334</v>
      </c>
      <c r="B121" s="124" t="s">
        <v>338</v>
      </c>
      <c r="C121" s="125" t="s">
        <v>193</v>
      </c>
      <c r="D121" s="126" t="s">
        <v>193</v>
      </c>
      <c r="E121" s="126" t="s">
        <v>193</v>
      </c>
      <c r="F121" s="126" t="s">
        <v>193</v>
      </c>
      <c r="G121" s="126" t="s">
        <v>194</v>
      </c>
      <c r="H121" s="126" t="s">
        <v>194</v>
      </c>
    </row>
    <row r="122" spans="1:8" x14ac:dyDescent="0.25">
      <c r="A122" s="127" t="s">
        <v>334</v>
      </c>
      <c r="B122" s="128" t="s">
        <v>339</v>
      </c>
      <c r="C122" s="129" t="s">
        <v>193</v>
      </c>
      <c r="D122" s="129" t="s">
        <v>193</v>
      </c>
      <c r="E122" s="129" t="s">
        <v>194</v>
      </c>
      <c r="F122" s="129" t="s">
        <v>194</v>
      </c>
      <c r="G122" s="129" t="s">
        <v>194</v>
      </c>
      <c r="H122" s="129" t="s">
        <v>193</v>
      </c>
    </row>
    <row r="123" spans="1:8" x14ac:dyDescent="0.25">
      <c r="A123" s="123" t="s">
        <v>334</v>
      </c>
      <c r="B123" s="124" t="s">
        <v>340</v>
      </c>
      <c r="C123" s="125" t="s">
        <v>193</v>
      </c>
      <c r="D123" s="125" t="s">
        <v>193</v>
      </c>
      <c r="E123" s="125" t="s">
        <v>194</v>
      </c>
      <c r="F123" s="125" t="s">
        <v>193</v>
      </c>
      <c r="G123" s="125" t="s">
        <v>194</v>
      </c>
      <c r="H123" s="125" t="s">
        <v>193</v>
      </c>
    </row>
    <row r="124" spans="1:8" x14ac:dyDescent="0.25">
      <c r="A124" s="127" t="s">
        <v>334</v>
      </c>
      <c r="B124" s="128" t="s">
        <v>341</v>
      </c>
      <c r="C124" s="129" t="s">
        <v>193</v>
      </c>
      <c r="D124" s="129" t="s">
        <v>193</v>
      </c>
      <c r="E124" s="129" t="s">
        <v>193</v>
      </c>
      <c r="F124" s="129" t="s">
        <v>194</v>
      </c>
      <c r="G124" s="129" t="s">
        <v>194</v>
      </c>
      <c r="H124" s="129" t="s">
        <v>194</v>
      </c>
    </row>
    <row r="125" spans="1:8" x14ac:dyDescent="0.25">
      <c r="A125" s="123" t="s">
        <v>334</v>
      </c>
      <c r="B125" s="124" t="s">
        <v>342</v>
      </c>
      <c r="C125" s="125" t="s">
        <v>193</v>
      </c>
      <c r="D125" s="125" t="s">
        <v>193</v>
      </c>
      <c r="E125" s="125" t="s">
        <v>193</v>
      </c>
      <c r="F125" s="125" t="s">
        <v>193</v>
      </c>
      <c r="G125" s="125" t="s">
        <v>194</v>
      </c>
      <c r="H125" s="125" t="s">
        <v>194</v>
      </c>
    </row>
    <row r="126" spans="1:8" x14ac:dyDescent="0.25">
      <c r="A126" s="127" t="s">
        <v>343</v>
      </c>
      <c r="B126" s="128" t="s">
        <v>344</v>
      </c>
      <c r="C126" s="129" t="s">
        <v>193</v>
      </c>
      <c r="D126" s="129" t="s">
        <v>193</v>
      </c>
      <c r="E126" s="129" t="s">
        <v>194</v>
      </c>
      <c r="F126" s="129" t="s">
        <v>194</v>
      </c>
      <c r="G126" s="129" t="s">
        <v>194</v>
      </c>
      <c r="H126" s="129" t="s">
        <v>193</v>
      </c>
    </row>
    <row r="127" spans="1:8" x14ac:dyDescent="0.25">
      <c r="A127" s="123" t="s">
        <v>343</v>
      </c>
      <c r="B127" s="124" t="s">
        <v>345</v>
      </c>
      <c r="C127" s="125" t="s">
        <v>193</v>
      </c>
      <c r="D127" s="125" t="s">
        <v>193</v>
      </c>
      <c r="E127" s="125" t="s">
        <v>194</v>
      </c>
      <c r="F127" s="125" t="s">
        <v>194</v>
      </c>
      <c r="G127" s="125" t="s">
        <v>194</v>
      </c>
      <c r="H127" s="125" t="s">
        <v>194</v>
      </c>
    </row>
    <row r="128" spans="1:8" x14ac:dyDescent="0.25">
      <c r="A128" s="127" t="s">
        <v>343</v>
      </c>
      <c r="B128" s="128" t="s">
        <v>346</v>
      </c>
      <c r="C128" s="129" t="s">
        <v>194</v>
      </c>
      <c r="D128" s="129" t="s">
        <v>203</v>
      </c>
      <c r="E128" s="129" t="s">
        <v>203</v>
      </c>
      <c r="F128" s="129" t="s">
        <v>203</v>
      </c>
      <c r="G128" s="129" t="s">
        <v>203</v>
      </c>
      <c r="H128" s="129" t="s">
        <v>203</v>
      </c>
    </row>
    <row r="129" spans="1:8" x14ac:dyDescent="0.25">
      <c r="A129" s="123" t="s">
        <v>343</v>
      </c>
      <c r="B129" s="124" t="s">
        <v>347</v>
      </c>
      <c r="C129" s="125" t="s">
        <v>193</v>
      </c>
      <c r="D129" s="125" t="s">
        <v>193</v>
      </c>
      <c r="E129" s="125" t="s">
        <v>194</v>
      </c>
      <c r="F129" s="125" t="s">
        <v>193</v>
      </c>
      <c r="G129" s="125" t="s">
        <v>194</v>
      </c>
      <c r="H129" s="125" t="s">
        <v>194</v>
      </c>
    </row>
    <row r="130" spans="1:8" x14ac:dyDescent="0.25">
      <c r="A130" s="127" t="s">
        <v>343</v>
      </c>
      <c r="B130" s="128" t="s">
        <v>348</v>
      </c>
      <c r="C130" s="129" t="s">
        <v>193</v>
      </c>
      <c r="D130" s="130" t="s">
        <v>193</v>
      </c>
      <c r="E130" s="130" t="s">
        <v>194</v>
      </c>
      <c r="F130" s="130" t="s">
        <v>194</v>
      </c>
      <c r="G130" s="130" t="s">
        <v>194</v>
      </c>
      <c r="H130" s="130" t="s">
        <v>193</v>
      </c>
    </row>
    <row r="131" spans="1:8" x14ac:dyDescent="0.25">
      <c r="A131" s="123" t="s">
        <v>343</v>
      </c>
      <c r="B131" s="124" t="s">
        <v>349</v>
      </c>
      <c r="C131" s="125" t="s">
        <v>193</v>
      </c>
      <c r="D131" s="125" t="s">
        <v>193</v>
      </c>
      <c r="E131" s="125" t="s">
        <v>194</v>
      </c>
      <c r="F131" s="125" t="s">
        <v>194</v>
      </c>
      <c r="G131" s="125" t="s">
        <v>194</v>
      </c>
      <c r="H131" s="125" t="s">
        <v>194</v>
      </c>
    </row>
    <row r="132" spans="1:8" x14ac:dyDescent="0.25">
      <c r="A132" s="127" t="s">
        <v>343</v>
      </c>
      <c r="B132" s="128" t="s">
        <v>350</v>
      </c>
      <c r="C132" s="129" t="s">
        <v>193</v>
      </c>
      <c r="D132" s="130" t="s">
        <v>193</v>
      </c>
      <c r="E132" s="130" t="s">
        <v>193</v>
      </c>
      <c r="F132" s="130" t="s">
        <v>194</v>
      </c>
      <c r="G132" s="130" t="s">
        <v>194</v>
      </c>
      <c r="H132" s="130" t="s">
        <v>194</v>
      </c>
    </row>
    <row r="133" spans="1:8" x14ac:dyDescent="0.25">
      <c r="A133" s="123" t="s">
        <v>343</v>
      </c>
      <c r="B133" s="124" t="s">
        <v>351</v>
      </c>
      <c r="C133" s="125" t="s">
        <v>194</v>
      </c>
      <c r="D133" s="125" t="s">
        <v>203</v>
      </c>
      <c r="E133" s="125" t="s">
        <v>203</v>
      </c>
      <c r="F133" s="125" t="s">
        <v>203</v>
      </c>
      <c r="G133" s="125" t="s">
        <v>203</v>
      </c>
      <c r="H133" s="125" t="s">
        <v>203</v>
      </c>
    </row>
    <row r="134" spans="1:8" x14ac:dyDescent="0.25">
      <c r="A134" s="127" t="s">
        <v>343</v>
      </c>
      <c r="B134" s="128" t="s">
        <v>352</v>
      </c>
      <c r="C134" s="129" t="s">
        <v>193</v>
      </c>
      <c r="D134" s="129" t="s">
        <v>193</v>
      </c>
      <c r="E134" s="129" t="s">
        <v>194</v>
      </c>
      <c r="F134" s="129" t="s">
        <v>194</v>
      </c>
      <c r="G134" s="129" t="s">
        <v>194</v>
      </c>
      <c r="H134" s="129" t="s">
        <v>194</v>
      </c>
    </row>
    <row r="135" spans="1:8" x14ac:dyDescent="0.25">
      <c r="A135" s="123" t="s">
        <v>343</v>
      </c>
      <c r="B135" s="124" t="s">
        <v>353</v>
      </c>
      <c r="C135" s="125" t="s">
        <v>193</v>
      </c>
      <c r="D135" s="126" t="s">
        <v>193</v>
      </c>
      <c r="E135" s="126" t="s">
        <v>193</v>
      </c>
      <c r="F135" s="126" t="s">
        <v>193</v>
      </c>
      <c r="G135" s="126" t="s">
        <v>194</v>
      </c>
      <c r="H135" s="126" t="s">
        <v>194</v>
      </c>
    </row>
    <row r="136" spans="1:8" x14ac:dyDescent="0.25">
      <c r="A136" s="127" t="s">
        <v>343</v>
      </c>
      <c r="B136" s="128" t="s">
        <v>354</v>
      </c>
      <c r="C136" s="129" t="s">
        <v>193</v>
      </c>
      <c r="D136" s="129" t="s">
        <v>193</v>
      </c>
      <c r="E136" s="129" t="s">
        <v>194</v>
      </c>
      <c r="F136" s="129" t="s">
        <v>194</v>
      </c>
      <c r="G136" s="129" t="s">
        <v>194</v>
      </c>
      <c r="H136" s="129" t="s">
        <v>194</v>
      </c>
    </row>
    <row r="137" spans="1:8" x14ac:dyDescent="0.25">
      <c r="A137" s="123" t="s">
        <v>343</v>
      </c>
      <c r="B137" s="124" t="s">
        <v>355</v>
      </c>
      <c r="C137" s="125" t="s">
        <v>193</v>
      </c>
      <c r="D137" s="125" t="s">
        <v>193</v>
      </c>
      <c r="E137" s="125" t="s">
        <v>193</v>
      </c>
      <c r="F137" s="125" t="s">
        <v>193</v>
      </c>
      <c r="G137" s="125" t="s">
        <v>194</v>
      </c>
      <c r="H137" s="125" t="s">
        <v>194</v>
      </c>
    </row>
    <row r="138" spans="1:8" x14ac:dyDescent="0.25">
      <c r="A138" s="127" t="s">
        <v>343</v>
      </c>
      <c r="B138" s="128" t="s">
        <v>356</v>
      </c>
      <c r="C138" s="129" t="s">
        <v>193</v>
      </c>
      <c r="D138" s="129" t="s">
        <v>193</v>
      </c>
      <c r="E138" s="129" t="s">
        <v>193</v>
      </c>
      <c r="F138" s="129" t="s">
        <v>193</v>
      </c>
      <c r="G138" s="129" t="s">
        <v>194</v>
      </c>
      <c r="H138" s="129" t="s">
        <v>194</v>
      </c>
    </row>
    <row r="139" spans="1:8" x14ac:dyDescent="0.25">
      <c r="A139" s="123" t="s">
        <v>357</v>
      </c>
      <c r="B139" s="124" t="s">
        <v>358</v>
      </c>
      <c r="C139" s="125" t="s">
        <v>194</v>
      </c>
      <c r="D139" s="125" t="s">
        <v>203</v>
      </c>
      <c r="E139" s="125" t="s">
        <v>203</v>
      </c>
      <c r="F139" s="125" t="s">
        <v>203</v>
      </c>
      <c r="G139" s="125" t="s">
        <v>203</v>
      </c>
      <c r="H139" s="125" t="s">
        <v>203</v>
      </c>
    </row>
    <row r="140" spans="1:8" x14ac:dyDescent="0.25">
      <c r="A140" s="127" t="s">
        <v>357</v>
      </c>
      <c r="B140" s="128" t="s">
        <v>359</v>
      </c>
      <c r="C140" s="129" t="s">
        <v>193</v>
      </c>
      <c r="D140" s="129" t="s">
        <v>194</v>
      </c>
      <c r="E140" s="129" t="s">
        <v>194</v>
      </c>
      <c r="F140" s="129" t="s">
        <v>193</v>
      </c>
      <c r="G140" s="129" t="s">
        <v>194</v>
      </c>
      <c r="H140" s="129" t="s">
        <v>194</v>
      </c>
    </row>
    <row r="141" spans="1:8" x14ac:dyDescent="0.25">
      <c r="A141" s="123" t="s">
        <v>357</v>
      </c>
      <c r="B141" s="124" t="s">
        <v>360</v>
      </c>
      <c r="C141" s="125" t="s">
        <v>194</v>
      </c>
      <c r="D141" s="126" t="s">
        <v>203</v>
      </c>
      <c r="E141" s="126" t="s">
        <v>203</v>
      </c>
      <c r="F141" s="126" t="s">
        <v>203</v>
      </c>
      <c r="G141" s="126" t="s">
        <v>203</v>
      </c>
      <c r="H141" s="126" t="s">
        <v>203</v>
      </c>
    </row>
    <row r="142" spans="1:8" x14ac:dyDescent="0.25">
      <c r="A142" s="127" t="s">
        <v>361</v>
      </c>
      <c r="B142" s="128" t="s">
        <v>362</v>
      </c>
      <c r="C142" s="129" t="s">
        <v>193</v>
      </c>
      <c r="D142" s="129" t="s">
        <v>194</v>
      </c>
      <c r="E142" s="129" t="s">
        <v>194</v>
      </c>
      <c r="F142" s="129" t="s">
        <v>194</v>
      </c>
      <c r="G142" s="129" t="s">
        <v>194</v>
      </c>
      <c r="H142" s="129" t="s">
        <v>193</v>
      </c>
    </row>
    <row r="143" spans="1:8" x14ac:dyDescent="0.25">
      <c r="A143" s="123" t="s">
        <v>361</v>
      </c>
      <c r="B143" s="124" t="s">
        <v>363</v>
      </c>
      <c r="C143" s="125" t="s">
        <v>194</v>
      </c>
      <c r="D143" s="126" t="s">
        <v>203</v>
      </c>
      <c r="E143" s="126" t="s">
        <v>203</v>
      </c>
      <c r="F143" s="126" t="s">
        <v>203</v>
      </c>
      <c r="G143" s="126" t="s">
        <v>203</v>
      </c>
      <c r="H143" s="126" t="s">
        <v>203</v>
      </c>
    </row>
    <row r="144" spans="1:8" x14ac:dyDescent="0.25">
      <c r="A144" s="127" t="s">
        <v>361</v>
      </c>
      <c r="B144" s="128" t="s">
        <v>364</v>
      </c>
      <c r="C144" s="129" t="s">
        <v>194</v>
      </c>
      <c r="D144" s="129" t="s">
        <v>203</v>
      </c>
      <c r="E144" s="129" t="s">
        <v>203</v>
      </c>
      <c r="F144" s="129" t="s">
        <v>203</v>
      </c>
      <c r="G144" s="129" t="s">
        <v>203</v>
      </c>
      <c r="H144" s="129" t="s">
        <v>203</v>
      </c>
    </row>
    <row r="145" spans="1:8" x14ac:dyDescent="0.25">
      <c r="A145" s="123" t="s">
        <v>361</v>
      </c>
      <c r="B145" s="124" t="s">
        <v>365</v>
      </c>
      <c r="C145" s="125" t="s">
        <v>194</v>
      </c>
      <c r="D145" s="126" t="s">
        <v>203</v>
      </c>
      <c r="E145" s="126" t="s">
        <v>203</v>
      </c>
      <c r="F145" s="126" t="s">
        <v>203</v>
      </c>
      <c r="G145" s="126" t="s">
        <v>203</v>
      </c>
      <c r="H145" s="126" t="s">
        <v>203</v>
      </c>
    </row>
    <row r="146" spans="1:8" x14ac:dyDescent="0.25">
      <c r="A146" s="127" t="s">
        <v>366</v>
      </c>
      <c r="B146" s="128" t="s">
        <v>367</v>
      </c>
      <c r="C146" s="129" t="s">
        <v>194</v>
      </c>
      <c r="D146" s="130" t="s">
        <v>203</v>
      </c>
      <c r="E146" s="130" t="s">
        <v>203</v>
      </c>
      <c r="F146" s="130" t="s">
        <v>203</v>
      </c>
      <c r="G146" s="130" t="s">
        <v>203</v>
      </c>
      <c r="H146" s="130" t="s">
        <v>203</v>
      </c>
    </row>
    <row r="147" spans="1:8" x14ac:dyDescent="0.25">
      <c r="A147" s="123" t="s">
        <v>366</v>
      </c>
      <c r="B147" s="124" t="s">
        <v>368</v>
      </c>
      <c r="C147" s="125" t="s">
        <v>193</v>
      </c>
      <c r="D147" s="126" t="s">
        <v>194</v>
      </c>
      <c r="E147" s="126" t="s">
        <v>193</v>
      </c>
      <c r="F147" s="126" t="s">
        <v>193</v>
      </c>
      <c r="G147" s="126" t="s">
        <v>193</v>
      </c>
      <c r="H147" s="126" t="s">
        <v>194</v>
      </c>
    </row>
    <row r="148" spans="1:8" x14ac:dyDescent="0.25">
      <c r="A148" s="127" t="s">
        <v>369</v>
      </c>
      <c r="B148" s="128" t="s">
        <v>370</v>
      </c>
      <c r="C148" s="129" t="s">
        <v>194</v>
      </c>
      <c r="D148" s="130" t="s">
        <v>203</v>
      </c>
      <c r="E148" s="130" t="s">
        <v>203</v>
      </c>
      <c r="F148" s="130" t="s">
        <v>203</v>
      </c>
      <c r="G148" s="130" t="s">
        <v>203</v>
      </c>
      <c r="H148" s="130" t="s">
        <v>203</v>
      </c>
    </row>
    <row r="149" spans="1:8" x14ac:dyDescent="0.25">
      <c r="A149" s="123" t="s">
        <v>369</v>
      </c>
      <c r="B149" s="124" t="s">
        <v>371</v>
      </c>
      <c r="C149" s="125" t="s">
        <v>194</v>
      </c>
      <c r="D149" s="125" t="s">
        <v>203</v>
      </c>
      <c r="E149" s="125" t="s">
        <v>203</v>
      </c>
      <c r="F149" s="125" t="s">
        <v>203</v>
      </c>
      <c r="G149" s="125" t="s">
        <v>203</v>
      </c>
      <c r="H149" s="125" t="s">
        <v>203</v>
      </c>
    </row>
    <row r="150" spans="1:8" x14ac:dyDescent="0.25">
      <c r="A150" s="127" t="s">
        <v>369</v>
      </c>
      <c r="B150" s="128" t="s">
        <v>372</v>
      </c>
      <c r="C150" s="129" t="s">
        <v>194</v>
      </c>
      <c r="D150" s="130" t="s">
        <v>203</v>
      </c>
      <c r="E150" s="130" t="s">
        <v>203</v>
      </c>
      <c r="F150" s="130" t="s">
        <v>203</v>
      </c>
      <c r="G150" s="130" t="s">
        <v>203</v>
      </c>
      <c r="H150" s="130" t="s">
        <v>203</v>
      </c>
    </row>
    <row r="151" spans="1:8" x14ac:dyDescent="0.25">
      <c r="A151" s="123" t="s">
        <v>369</v>
      </c>
      <c r="B151" s="124" t="s">
        <v>373</v>
      </c>
      <c r="C151" s="125" t="s">
        <v>194</v>
      </c>
      <c r="D151" s="126" t="s">
        <v>203</v>
      </c>
      <c r="E151" s="126" t="s">
        <v>203</v>
      </c>
      <c r="F151" s="126" t="s">
        <v>203</v>
      </c>
      <c r="G151" s="126" t="s">
        <v>203</v>
      </c>
      <c r="H151" s="126" t="s">
        <v>203</v>
      </c>
    </row>
    <row r="152" spans="1:8" x14ac:dyDescent="0.25">
      <c r="A152" s="127" t="s">
        <v>369</v>
      </c>
      <c r="B152" s="128" t="s">
        <v>374</v>
      </c>
      <c r="C152" s="129" t="s">
        <v>194</v>
      </c>
      <c r="D152" s="130" t="s">
        <v>203</v>
      </c>
      <c r="E152" s="130" t="s">
        <v>203</v>
      </c>
      <c r="F152" s="130" t="s">
        <v>203</v>
      </c>
      <c r="G152" s="130" t="s">
        <v>203</v>
      </c>
      <c r="H152" s="130" t="s">
        <v>203</v>
      </c>
    </row>
    <row r="153" spans="1:8" x14ac:dyDescent="0.25">
      <c r="A153" s="123" t="s">
        <v>375</v>
      </c>
      <c r="B153" s="124" t="s">
        <v>376</v>
      </c>
      <c r="C153" s="125" t="s">
        <v>194</v>
      </c>
      <c r="D153" s="126" t="s">
        <v>203</v>
      </c>
      <c r="E153" s="126" t="s">
        <v>203</v>
      </c>
      <c r="F153" s="126" t="s">
        <v>203</v>
      </c>
      <c r="G153" s="126" t="s">
        <v>203</v>
      </c>
      <c r="H153" s="126" t="s">
        <v>203</v>
      </c>
    </row>
    <row r="154" spans="1:8" x14ac:dyDescent="0.25">
      <c r="A154" s="127" t="s">
        <v>375</v>
      </c>
      <c r="B154" s="128" t="s">
        <v>377</v>
      </c>
      <c r="C154" s="129" t="s">
        <v>193</v>
      </c>
      <c r="D154" s="130" t="s">
        <v>193</v>
      </c>
      <c r="E154" s="130" t="s">
        <v>193</v>
      </c>
      <c r="F154" s="130" t="s">
        <v>193</v>
      </c>
      <c r="G154" s="130" t="s">
        <v>194</v>
      </c>
      <c r="H154" s="130" t="s">
        <v>194</v>
      </c>
    </row>
    <row r="155" spans="1:8" x14ac:dyDescent="0.25">
      <c r="A155" s="123" t="s">
        <v>378</v>
      </c>
      <c r="B155" s="124" t="s">
        <v>379</v>
      </c>
      <c r="C155" s="125" t="s">
        <v>193</v>
      </c>
      <c r="D155" s="126" t="s">
        <v>194</v>
      </c>
      <c r="E155" s="126" t="s">
        <v>194</v>
      </c>
      <c r="F155" s="126" t="s">
        <v>193</v>
      </c>
      <c r="G155" s="126" t="s">
        <v>194</v>
      </c>
      <c r="H155" s="126" t="s">
        <v>194</v>
      </c>
    </row>
    <row r="156" spans="1:8" x14ac:dyDescent="0.25">
      <c r="A156" s="127" t="s">
        <v>380</v>
      </c>
      <c r="B156" s="128" t="s">
        <v>381</v>
      </c>
      <c r="C156" s="129" t="s">
        <v>194</v>
      </c>
      <c r="D156" s="129" t="s">
        <v>203</v>
      </c>
      <c r="E156" s="129" t="s">
        <v>203</v>
      </c>
      <c r="F156" s="129" t="s">
        <v>203</v>
      </c>
      <c r="G156" s="129" t="s">
        <v>203</v>
      </c>
      <c r="H156" s="129" t="s">
        <v>203</v>
      </c>
    </row>
    <row r="157" spans="1:8" x14ac:dyDescent="0.25">
      <c r="A157" s="123" t="s">
        <v>380</v>
      </c>
      <c r="B157" s="124" t="s">
        <v>382</v>
      </c>
      <c r="C157" s="125" t="s">
        <v>194</v>
      </c>
      <c r="D157" s="125" t="s">
        <v>203</v>
      </c>
      <c r="E157" s="125" t="s">
        <v>203</v>
      </c>
      <c r="F157" s="125" t="s">
        <v>203</v>
      </c>
      <c r="G157" s="125" t="s">
        <v>203</v>
      </c>
      <c r="H157" s="125" t="s">
        <v>203</v>
      </c>
    </row>
    <row r="158" spans="1:8" x14ac:dyDescent="0.25">
      <c r="A158" s="127" t="s">
        <v>380</v>
      </c>
      <c r="B158" s="128" t="s">
        <v>383</v>
      </c>
      <c r="C158" s="129" t="s">
        <v>194</v>
      </c>
      <c r="D158" s="129" t="s">
        <v>203</v>
      </c>
      <c r="E158" s="129" t="s">
        <v>203</v>
      </c>
      <c r="F158" s="129" t="s">
        <v>203</v>
      </c>
      <c r="G158" s="129" t="s">
        <v>203</v>
      </c>
      <c r="H158" s="129" t="s">
        <v>203</v>
      </c>
    </row>
    <row r="159" spans="1:8" x14ac:dyDescent="0.25">
      <c r="A159" s="123" t="s">
        <v>380</v>
      </c>
      <c r="B159" s="124" t="s">
        <v>384</v>
      </c>
      <c r="C159" s="125" t="s">
        <v>194</v>
      </c>
      <c r="D159" s="126" t="s">
        <v>203</v>
      </c>
      <c r="E159" s="126" t="s">
        <v>203</v>
      </c>
      <c r="F159" s="126" t="s">
        <v>203</v>
      </c>
      <c r="G159" s="126" t="s">
        <v>203</v>
      </c>
      <c r="H159" s="126" t="s">
        <v>203</v>
      </c>
    </row>
    <row r="160" spans="1:8" x14ac:dyDescent="0.25">
      <c r="A160" s="127" t="s">
        <v>385</v>
      </c>
      <c r="B160" s="128" t="s">
        <v>386</v>
      </c>
      <c r="C160" s="129" t="s">
        <v>193</v>
      </c>
      <c r="D160" s="130" t="s">
        <v>193</v>
      </c>
      <c r="E160" s="130" t="s">
        <v>193</v>
      </c>
      <c r="F160" s="130" t="s">
        <v>194</v>
      </c>
      <c r="G160" s="130" t="s">
        <v>194</v>
      </c>
      <c r="H160" s="130" t="s">
        <v>194</v>
      </c>
    </row>
    <row r="161" spans="1:8" x14ac:dyDescent="0.25">
      <c r="A161" s="123" t="s">
        <v>385</v>
      </c>
      <c r="B161" s="124" t="s">
        <v>387</v>
      </c>
      <c r="C161" s="125" t="s">
        <v>194</v>
      </c>
      <c r="D161" s="126" t="s">
        <v>203</v>
      </c>
      <c r="E161" s="126" t="s">
        <v>203</v>
      </c>
      <c r="F161" s="126" t="s">
        <v>203</v>
      </c>
      <c r="G161" s="126" t="s">
        <v>203</v>
      </c>
      <c r="H161" s="126" t="s">
        <v>203</v>
      </c>
    </row>
    <row r="162" spans="1:8" x14ac:dyDescent="0.25">
      <c r="A162" s="127" t="s">
        <v>385</v>
      </c>
      <c r="B162" s="128" t="s">
        <v>388</v>
      </c>
      <c r="C162" s="129" t="s">
        <v>194</v>
      </c>
      <c r="D162" s="129" t="s">
        <v>203</v>
      </c>
      <c r="E162" s="129" t="s">
        <v>203</v>
      </c>
      <c r="F162" s="129" t="s">
        <v>203</v>
      </c>
      <c r="G162" s="129" t="s">
        <v>203</v>
      </c>
      <c r="H162" s="129" t="s">
        <v>203</v>
      </c>
    </row>
    <row r="163" spans="1:8" x14ac:dyDescent="0.25">
      <c r="A163" s="123" t="s">
        <v>385</v>
      </c>
      <c r="B163" s="124" t="s">
        <v>389</v>
      </c>
      <c r="C163" s="125" t="s">
        <v>193</v>
      </c>
      <c r="D163" s="126" t="s">
        <v>193</v>
      </c>
      <c r="E163" s="126" t="s">
        <v>193</v>
      </c>
      <c r="F163" s="126" t="s">
        <v>194</v>
      </c>
      <c r="G163" s="126" t="s">
        <v>194</v>
      </c>
      <c r="H163" s="126" t="s">
        <v>194</v>
      </c>
    </row>
    <row r="164" spans="1:8" x14ac:dyDescent="0.25">
      <c r="A164" s="127" t="s">
        <v>385</v>
      </c>
      <c r="B164" s="128" t="s">
        <v>390</v>
      </c>
      <c r="C164" s="129" t="s">
        <v>193</v>
      </c>
      <c r="D164" s="130" t="s">
        <v>194</v>
      </c>
      <c r="E164" s="130" t="s">
        <v>194</v>
      </c>
      <c r="F164" s="130" t="s">
        <v>194</v>
      </c>
      <c r="G164" s="130" t="s">
        <v>194</v>
      </c>
      <c r="H164" s="130" t="s">
        <v>193</v>
      </c>
    </row>
    <row r="165" spans="1:8" x14ac:dyDescent="0.25">
      <c r="A165" s="123" t="s">
        <v>391</v>
      </c>
      <c r="B165" s="124" t="s">
        <v>392</v>
      </c>
      <c r="C165" s="125" t="s">
        <v>194</v>
      </c>
      <c r="D165" s="126" t="s">
        <v>203</v>
      </c>
      <c r="E165" s="126" t="s">
        <v>203</v>
      </c>
      <c r="F165" s="126" t="s">
        <v>203</v>
      </c>
      <c r="G165" s="126" t="s">
        <v>203</v>
      </c>
      <c r="H165" s="126" t="s">
        <v>203</v>
      </c>
    </row>
    <row r="166" spans="1:8" x14ac:dyDescent="0.25">
      <c r="A166" s="127" t="s">
        <v>391</v>
      </c>
      <c r="B166" s="128" t="s">
        <v>393</v>
      </c>
      <c r="C166" s="129" t="s">
        <v>194</v>
      </c>
      <c r="D166" s="129" t="s">
        <v>203</v>
      </c>
      <c r="E166" s="129" t="s">
        <v>203</v>
      </c>
      <c r="F166" s="129" t="s">
        <v>203</v>
      </c>
      <c r="G166" s="129" t="s">
        <v>203</v>
      </c>
      <c r="H166" s="129" t="s">
        <v>203</v>
      </c>
    </row>
    <row r="167" spans="1:8" x14ac:dyDescent="0.25">
      <c r="A167" s="123" t="s">
        <v>394</v>
      </c>
      <c r="B167" s="124" t="s">
        <v>395</v>
      </c>
      <c r="C167" s="125" t="s">
        <v>194</v>
      </c>
      <c r="D167" s="126" t="s">
        <v>203</v>
      </c>
      <c r="E167" s="126" t="s">
        <v>203</v>
      </c>
      <c r="F167" s="126" t="s">
        <v>203</v>
      </c>
      <c r="G167" s="126" t="s">
        <v>203</v>
      </c>
      <c r="H167" s="126" t="s">
        <v>203</v>
      </c>
    </row>
    <row r="168" spans="1:8" x14ac:dyDescent="0.25">
      <c r="A168" s="127" t="s">
        <v>394</v>
      </c>
      <c r="B168" s="128" t="s">
        <v>396</v>
      </c>
      <c r="C168" s="129" t="s">
        <v>194</v>
      </c>
      <c r="D168" s="130" t="s">
        <v>203</v>
      </c>
      <c r="E168" s="130" t="s">
        <v>203</v>
      </c>
      <c r="F168" s="130" t="s">
        <v>203</v>
      </c>
      <c r="G168" s="130" t="s">
        <v>203</v>
      </c>
      <c r="H168" s="130" t="s">
        <v>203</v>
      </c>
    </row>
    <row r="169" spans="1:8" x14ac:dyDescent="0.25">
      <c r="A169" s="123" t="s">
        <v>394</v>
      </c>
      <c r="B169" s="124" t="s">
        <v>397</v>
      </c>
      <c r="C169" s="125" t="s">
        <v>193</v>
      </c>
      <c r="D169" s="126" t="s">
        <v>193</v>
      </c>
      <c r="E169" s="126" t="s">
        <v>194</v>
      </c>
      <c r="F169" s="126" t="s">
        <v>193</v>
      </c>
      <c r="G169" s="126" t="s">
        <v>194</v>
      </c>
      <c r="H169" s="126" t="s">
        <v>194</v>
      </c>
    </row>
    <row r="170" spans="1:8" x14ac:dyDescent="0.25">
      <c r="A170" s="127" t="s">
        <v>394</v>
      </c>
      <c r="B170" s="128" t="s">
        <v>398</v>
      </c>
      <c r="C170" s="129" t="s">
        <v>194</v>
      </c>
      <c r="D170" s="130" t="s">
        <v>203</v>
      </c>
      <c r="E170" s="130" t="s">
        <v>203</v>
      </c>
      <c r="F170" s="130" t="s">
        <v>203</v>
      </c>
      <c r="G170" s="130" t="s">
        <v>203</v>
      </c>
      <c r="H170" s="130" t="s">
        <v>203</v>
      </c>
    </row>
    <row r="171" spans="1:8" x14ac:dyDescent="0.25">
      <c r="A171" s="123" t="s">
        <v>394</v>
      </c>
      <c r="B171" s="124" t="s">
        <v>399</v>
      </c>
      <c r="C171" s="125" t="s">
        <v>193</v>
      </c>
      <c r="D171" s="125" t="s">
        <v>193</v>
      </c>
      <c r="E171" s="125" t="s">
        <v>194</v>
      </c>
      <c r="F171" s="125" t="s">
        <v>194</v>
      </c>
      <c r="G171" s="125" t="s">
        <v>194</v>
      </c>
      <c r="H171" s="125" t="s">
        <v>194</v>
      </c>
    </row>
    <row r="172" spans="1:8" x14ac:dyDescent="0.25">
      <c r="A172" s="127" t="s">
        <v>394</v>
      </c>
      <c r="B172" s="128" t="s">
        <v>400</v>
      </c>
      <c r="C172" s="129" t="s">
        <v>194</v>
      </c>
      <c r="D172" s="130" t="s">
        <v>203</v>
      </c>
      <c r="E172" s="130" t="s">
        <v>203</v>
      </c>
      <c r="F172" s="130" t="s">
        <v>203</v>
      </c>
      <c r="G172" s="130" t="s">
        <v>203</v>
      </c>
      <c r="H172" s="130" t="s">
        <v>203</v>
      </c>
    </row>
    <row r="173" spans="1:8" x14ac:dyDescent="0.25">
      <c r="A173" s="123" t="s">
        <v>394</v>
      </c>
      <c r="B173" s="124" t="s">
        <v>401</v>
      </c>
      <c r="C173" s="125" t="s">
        <v>194</v>
      </c>
      <c r="D173" s="125" t="s">
        <v>203</v>
      </c>
      <c r="E173" s="125" t="s">
        <v>203</v>
      </c>
      <c r="F173" s="125" t="s">
        <v>203</v>
      </c>
      <c r="G173" s="125" t="s">
        <v>203</v>
      </c>
      <c r="H173" s="125" t="s">
        <v>203</v>
      </c>
    </row>
    <row r="174" spans="1:8" x14ac:dyDescent="0.25">
      <c r="A174" s="127" t="s">
        <v>394</v>
      </c>
      <c r="B174" s="128" t="s">
        <v>402</v>
      </c>
      <c r="C174" s="129" t="s">
        <v>194</v>
      </c>
      <c r="D174" s="130" t="s">
        <v>203</v>
      </c>
      <c r="E174" s="130" t="s">
        <v>203</v>
      </c>
      <c r="F174" s="130" t="s">
        <v>203</v>
      </c>
      <c r="G174" s="130" t="s">
        <v>203</v>
      </c>
      <c r="H174" s="130" t="s">
        <v>203</v>
      </c>
    </row>
    <row r="175" spans="1:8" x14ac:dyDescent="0.25">
      <c r="A175" s="123" t="s">
        <v>394</v>
      </c>
      <c r="B175" s="124" t="s">
        <v>403</v>
      </c>
      <c r="C175" s="125" t="s">
        <v>194</v>
      </c>
      <c r="D175" s="126" t="s">
        <v>203</v>
      </c>
      <c r="E175" s="126" t="s">
        <v>203</v>
      </c>
      <c r="F175" s="126" t="s">
        <v>203</v>
      </c>
      <c r="G175" s="126" t="s">
        <v>203</v>
      </c>
      <c r="H175" s="126" t="s">
        <v>203</v>
      </c>
    </row>
    <row r="176" spans="1:8" x14ac:dyDescent="0.25">
      <c r="A176" s="127" t="s">
        <v>394</v>
      </c>
      <c r="B176" s="128" t="s">
        <v>404</v>
      </c>
      <c r="C176" s="129" t="s">
        <v>194</v>
      </c>
      <c r="D176" s="130" t="s">
        <v>203</v>
      </c>
      <c r="E176" s="130" t="s">
        <v>203</v>
      </c>
      <c r="F176" s="130" t="s">
        <v>203</v>
      </c>
      <c r="G176" s="130" t="s">
        <v>203</v>
      </c>
      <c r="H176" s="130" t="s">
        <v>203</v>
      </c>
    </row>
    <row r="177" spans="1:8" x14ac:dyDescent="0.25">
      <c r="A177" s="123" t="s">
        <v>394</v>
      </c>
      <c r="B177" s="124" t="s">
        <v>405</v>
      </c>
      <c r="C177" s="125" t="s">
        <v>194</v>
      </c>
      <c r="D177" s="126" t="s">
        <v>203</v>
      </c>
      <c r="E177" s="126" t="s">
        <v>203</v>
      </c>
      <c r="F177" s="126" t="s">
        <v>203</v>
      </c>
      <c r="G177" s="126" t="s">
        <v>203</v>
      </c>
      <c r="H177" s="126" t="s">
        <v>203</v>
      </c>
    </row>
    <row r="178" spans="1:8" x14ac:dyDescent="0.25">
      <c r="A178" s="127" t="s">
        <v>394</v>
      </c>
      <c r="B178" s="128" t="s">
        <v>406</v>
      </c>
      <c r="C178" s="129" t="s">
        <v>193</v>
      </c>
      <c r="D178" s="130" t="s">
        <v>193</v>
      </c>
      <c r="E178" s="130" t="s">
        <v>194</v>
      </c>
      <c r="F178" s="130" t="s">
        <v>193</v>
      </c>
      <c r="G178" s="130" t="s">
        <v>194</v>
      </c>
      <c r="H178" s="130" t="s">
        <v>194</v>
      </c>
    </row>
    <row r="179" spans="1:8" x14ac:dyDescent="0.25">
      <c r="A179" s="123" t="s">
        <v>394</v>
      </c>
      <c r="B179" s="124" t="s">
        <v>407</v>
      </c>
      <c r="C179" s="125" t="s">
        <v>194</v>
      </c>
      <c r="D179" s="126" t="s">
        <v>203</v>
      </c>
      <c r="E179" s="126" t="s">
        <v>203</v>
      </c>
      <c r="F179" s="126" t="s">
        <v>203</v>
      </c>
      <c r="G179" s="126" t="s">
        <v>203</v>
      </c>
      <c r="H179" s="126" t="s">
        <v>203</v>
      </c>
    </row>
    <row r="180" spans="1:8" x14ac:dyDescent="0.25">
      <c r="A180" s="127" t="s">
        <v>394</v>
      </c>
      <c r="B180" s="128" t="s">
        <v>408</v>
      </c>
      <c r="C180" s="129" t="s">
        <v>194</v>
      </c>
      <c r="D180" s="129" t="s">
        <v>203</v>
      </c>
      <c r="E180" s="129" t="s">
        <v>203</v>
      </c>
      <c r="F180" s="129" t="s">
        <v>203</v>
      </c>
      <c r="G180" s="129" t="s">
        <v>203</v>
      </c>
      <c r="H180" s="129" t="s">
        <v>203</v>
      </c>
    </row>
    <row r="181" spans="1:8" x14ac:dyDescent="0.25">
      <c r="A181" s="123" t="s">
        <v>394</v>
      </c>
      <c r="B181" s="124" t="s">
        <v>409</v>
      </c>
      <c r="C181" s="125" t="s">
        <v>194</v>
      </c>
      <c r="D181" s="126" t="s">
        <v>203</v>
      </c>
      <c r="E181" s="126" t="s">
        <v>203</v>
      </c>
      <c r="F181" s="126" t="s">
        <v>203</v>
      </c>
      <c r="G181" s="126" t="s">
        <v>203</v>
      </c>
      <c r="H181" s="126" t="s">
        <v>203</v>
      </c>
    </row>
    <row r="182" spans="1:8" x14ac:dyDescent="0.25">
      <c r="A182" s="127" t="s">
        <v>394</v>
      </c>
      <c r="B182" s="128" t="s">
        <v>410</v>
      </c>
      <c r="C182" s="129" t="s">
        <v>194</v>
      </c>
      <c r="D182" s="130" t="s">
        <v>203</v>
      </c>
      <c r="E182" s="130" t="s">
        <v>203</v>
      </c>
      <c r="F182" s="130" t="s">
        <v>203</v>
      </c>
      <c r="G182" s="130" t="s">
        <v>203</v>
      </c>
      <c r="H182" s="130" t="s">
        <v>203</v>
      </c>
    </row>
    <row r="183" spans="1:8" x14ac:dyDescent="0.25">
      <c r="A183" s="123" t="s">
        <v>394</v>
      </c>
      <c r="B183" s="124" t="s">
        <v>411</v>
      </c>
      <c r="C183" s="125" t="s">
        <v>193</v>
      </c>
      <c r="D183" s="126" t="s">
        <v>193</v>
      </c>
      <c r="E183" s="126" t="s">
        <v>194</v>
      </c>
      <c r="F183" s="126" t="s">
        <v>193</v>
      </c>
      <c r="G183" s="126" t="s">
        <v>194</v>
      </c>
      <c r="H183" s="126" t="s">
        <v>194</v>
      </c>
    </row>
    <row r="184" spans="1:8" x14ac:dyDescent="0.25">
      <c r="A184" s="127" t="s">
        <v>394</v>
      </c>
      <c r="B184" s="128" t="s">
        <v>412</v>
      </c>
      <c r="C184" s="129" t="s">
        <v>194</v>
      </c>
      <c r="D184" s="130" t="s">
        <v>203</v>
      </c>
      <c r="E184" s="130" t="s">
        <v>203</v>
      </c>
      <c r="F184" s="130" t="s">
        <v>203</v>
      </c>
      <c r="G184" s="130" t="s">
        <v>203</v>
      </c>
      <c r="H184" s="130" t="s">
        <v>203</v>
      </c>
    </row>
    <row r="185" spans="1:8" x14ac:dyDescent="0.25">
      <c r="A185" s="123" t="s">
        <v>394</v>
      </c>
      <c r="B185" s="124" t="s">
        <v>413</v>
      </c>
      <c r="C185" s="125" t="s">
        <v>193</v>
      </c>
      <c r="D185" s="125" t="s">
        <v>193</v>
      </c>
      <c r="E185" s="125" t="s">
        <v>193</v>
      </c>
      <c r="F185" s="125" t="s">
        <v>194</v>
      </c>
      <c r="G185" s="125" t="s">
        <v>194</v>
      </c>
      <c r="H185" s="125" t="s">
        <v>194</v>
      </c>
    </row>
    <row r="186" spans="1:8" x14ac:dyDescent="0.25">
      <c r="A186" s="127" t="s">
        <v>414</v>
      </c>
      <c r="B186" s="128" t="s">
        <v>415</v>
      </c>
      <c r="C186" s="129" t="s">
        <v>194</v>
      </c>
      <c r="D186" s="130" t="s">
        <v>203</v>
      </c>
      <c r="E186" s="130" t="s">
        <v>203</v>
      </c>
      <c r="F186" s="130" t="s">
        <v>203</v>
      </c>
      <c r="G186" s="130" t="s">
        <v>203</v>
      </c>
      <c r="H186" s="130" t="s">
        <v>203</v>
      </c>
    </row>
    <row r="187" spans="1:8" x14ac:dyDescent="0.25">
      <c r="A187" s="123" t="s">
        <v>416</v>
      </c>
      <c r="B187" s="124" t="s">
        <v>417</v>
      </c>
      <c r="C187" s="125" t="s">
        <v>193</v>
      </c>
      <c r="D187" s="125" t="s">
        <v>194</v>
      </c>
      <c r="E187" s="125" t="s">
        <v>193</v>
      </c>
      <c r="F187" s="125" t="s">
        <v>194</v>
      </c>
      <c r="G187" s="125" t="s">
        <v>194</v>
      </c>
      <c r="H187" s="125" t="s">
        <v>194</v>
      </c>
    </row>
    <row r="188" spans="1:8" x14ac:dyDescent="0.25">
      <c r="A188" s="127" t="s">
        <v>416</v>
      </c>
      <c r="B188" s="128" t="s">
        <v>418</v>
      </c>
      <c r="C188" s="129" t="s">
        <v>193</v>
      </c>
      <c r="D188" s="130" t="s">
        <v>193</v>
      </c>
      <c r="E188" s="130" t="s">
        <v>193</v>
      </c>
      <c r="F188" s="130" t="s">
        <v>193</v>
      </c>
      <c r="G188" s="130" t="s">
        <v>194</v>
      </c>
      <c r="H188" s="130" t="s">
        <v>194</v>
      </c>
    </row>
    <row r="189" spans="1:8" x14ac:dyDescent="0.25">
      <c r="A189" s="123" t="s">
        <v>416</v>
      </c>
      <c r="B189" s="124" t="s">
        <v>419</v>
      </c>
      <c r="C189" s="125" t="s">
        <v>194</v>
      </c>
      <c r="D189" s="125" t="s">
        <v>203</v>
      </c>
      <c r="E189" s="125" t="s">
        <v>203</v>
      </c>
      <c r="F189" s="125" t="s">
        <v>203</v>
      </c>
      <c r="G189" s="125" t="s">
        <v>203</v>
      </c>
      <c r="H189" s="125" t="s">
        <v>203</v>
      </c>
    </row>
    <row r="190" spans="1:8" x14ac:dyDescent="0.25">
      <c r="A190" s="127" t="s">
        <v>420</v>
      </c>
      <c r="B190" s="128" t="s">
        <v>421</v>
      </c>
      <c r="C190" s="129" t="s">
        <v>193</v>
      </c>
      <c r="D190" s="130" t="s">
        <v>193</v>
      </c>
      <c r="E190" s="130" t="s">
        <v>193</v>
      </c>
      <c r="F190" s="130" t="s">
        <v>193</v>
      </c>
      <c r="G190" s="130" t="s">
        <v>194</v>
      </c>
      <c r="H190" s="130" t="s">
        <v>194</v>
      </c>
    </row>
    <row r="191" spans="1:8" x14ac:dyDescent="0.25">
      <c r="A191" s="123" t="s">
        <v>420</v>
      </c>
      <c r="B191" s="124" t="s">
        <v>422</v>
      </c>
      <c r="C191" s="125" t="s">
        <v>194</v>
      </c>
      <c r="D191" s="125" t="s">
        <v>203</v>
      </c>
      <c r="E191" s="125" t="s">
        <v>203</v>
      </c>
      <c r="F191" s="125" t="s">
        <v>203</v>
      </c>
      <c r="G191" s="125" t="s">
        <v>203</v>
      </c>
      <c r="H191" s="125" t="s">
        <v>203</v>
      </c>
    </row>
    <row r="192" spans="1:8" x14ac:dyDescent="0.25">
      <c r="A192" s="127" t="s">
        <v>420</v>
      </c>
      <c r="B192" s="128" t="s">
        <v>423</v>
      </c>
      <c r="C192" s="129" t="s">
        <v>194</v>
      </c>
      <c r="D192" s="129" t="s">
        <v>203</v>
      </c>
      <c r="E192" s="129" t="s">
        <v>203</v>
      </c>
      <c r="F192" s="129" t="s">
        <v>203</v>
      </c>
      <c r="G192" s="129" t="s">
        <v>203</v>
      </c>
      <c r="H192" s="129" t="s">
        <v>203</v>
      </c>
    </row>
    <row r="193" spans="1:8" x14ac:dyDescent="0.25">
      <c r="A193" s="123" t="s">
        <v>420</v>
      </c>
      <c r="B193" s="124" t="s">
        <v>424</v>
      </c>
      <c r="C193" s="125" t="s">
        <v>194</v>
      </c>
      <c r="D193" s="126" t="s">
        <v>203</v>
      </c>
      <c r="E193" s="126" t="s">
        <v>203</v>
      </c>
      <c r="F193" s="126" t="s">
        <v>203</v>
      </c>
      <c r="G193" s="126" t="s">
        <v>203</v>
      </c>
      <c r="H193" s="126" t="s">
        <v>203</v>
      </c>
    </row>
    <row r="194" spans="1:8" x14ac:dyDescent="0.25">
      <c r="A194" s="127" t="s">
        <v>420</v>
      </c>
      <c r="B194" s="128" t="s">
        <v>425</v>
      </c>
      <c r="C194" s="129" t="s">
        <v>193</v>
      </c>
      <c r="D194" s="129" t="s">
        <v>193</v>
      </c>
      <c r="E194" s="129" t="s">
        <v>194</v>
      </c>
      <c r="F194" s="129" t="s">
        <v>194</v>
      </c>
      <c r="G194" s="129" t="s">
        <v>194</v>
      </c>
      <c r="H194" s="129" t="s">
        <v>193</v>
      </c>
    </row>
    <row r="195" spans="1:8" x14ac:dyDescent="0.25">
      <c r="A195" s="123" t="s">
        <v>420</v>
      </c>
      <c r="B195" s="124" t="s">
        <v>426</v>
      </c>
      <c r="C195" s="125" t="s">
        <v>194</v>
      </c>
      <c r="D195" s="125" t="s">
        <v>203</v>
      </c>
      <c r="E195" s="125" t="s">
        <v>203</v>
      </c>
      <c r="F195" s="125" t="s">
        <v>203</v>
      </c>
      <c r="G195" s="125" t="s">
        <v>203</v>
      </c>
      <c r="H195" s="125" t="s">
        <v>203</v>
      </c>
    </row>
    <row r="196" spans="1:8" x14ac:dyDescent="0.25">
      <c r="A196" s="127" t="s">
        <v>427</v>
      </c>
      <c r="B196" s="128" t="s">
        <v>428</v>
      </c>
      <c r="C196" s="129" t="s">
        <v>194</v>
      </c>
      <c r="D196" s="129" t="s">
        <v>203</v>
      </c>
      <c r="E196" s="129" t="s">
        <v>203</v>
      </c>
      <c r="F196" s="129" t="s">
        <v>203</v>
      </c>
      <c r="G196" s="129" t="s">
        <v>203</v>
      </c>
      <c r="H196" s="129" t="s">
        <v>203</v>
      </c>
    </row>
    <row r="197" spans="1:8" x14ac:dyDescent="0.25">
      <c r="A197" s="123" t="s">
        <v>427</v>
      </c>
      <c r="B197" s="124" t="s">
        <v>429</v>
      </c>
      <c r="C197" s="125" t="s">
        <v>193</v>
      </c>
      <c r="D197" s="125" t="s">
        <v>193</v>
      </c>
      <c r="E197" s="125" t="s">
        <v>193</v>
      </c>
      <c r="F197" s="125" t="s">
        <v>194</v>
      </c>
      <c r="G197" s="125" t="s">
        <v>194</v>
      </c>
      <c r="H197" s="125" t="s">
        <v>193</v>
      </c>
    </row>
    <row r="198" spans="1:8" x14ac:dyDescent="0.25">
      <c r="A198" s="127" t="s">
        <v>427</v>
      </c>
      <c r="B198" s="128" t="s">
        <v>430</v>
      </c>
      <c r="C198" s="129" t="s">
        <v>194</v>
      </c>
      <c r="D198" s="130" t="s">
        <v>203</v>
      </c>
      <c r="E198" s="130" t="s">
        <v>203</v>
      </c>
      <c r="F198" s="130" t="s">
        <v>203</v>
      </c>
      <c r="G198" s="130" t="s">
        <v>203</v>
      </c>
      <c r="H198" s="130" t="s">
        <v>203</v>
      </c>
    </row>
    <row r="199" spans="1:8" x14ac:dyDescent="0.25">
      <c r="A199" s="123" t="s">
        <v>427</v>
      </c>
      <c r="B199" s="124" t="s">
        <v>431</v>
      </c>
      <c r="C199" s="125" t="s">
        <v>193</v>
      </c>
      <c r="D199" s="126" t="s">
        <v>193</v>
      </c>
      <c r="E199" s="126" t="s">
        <v>194</v>
      </c>
      <c r="F199" s="126" t="s">
        <v>193</v>
      </c>
      <c r="G199" s="126" t="s">
        <v>194</v>
      </c>
      <c r="H199" s="126" t="s">
        <v>193</v>
      </c>
    </row>
    <row r="200" spans="1:8" x14ac:dyDescent="0.25">
      <c r="A200" s="127" t="s">
        <v>427</v>
      </c>
      <c r="B200" s="128" t="s">
        <v>432</v>
      </c>
      <c r="C200" s="129" t="s">
        <v>194</v>
      </c>
      <c r="D200" s="130" t="s">
        <v>203</v>
      </c>
      <c r="E200" s="130" t="s">
        <v>203</v>
      </c>
      <c r="F200" s="130" t="s">
        <v>203</v>
      </c>
      <c r="G200" s="130" t="s">
        <v>203</v>
      </c>
      <c r="H200" s="130" t="s">
        <v>203</v>
      </c>
    </row>
    <row r="201" spans="1:8" x14ac:dyDescent="0.25">
      <c r="A201" s="123" t="s">
        <v>427</v>
      </c>
      <c r="B201" s="124" t="s">
        <v>433</v>
      </c>
      <c r="C201" s="125" t="s">
        <v>194</v>
      </c>
      <c r="D201" s="126" t="s">
        <v>203</v>
      </c>
      <c r="E201" s="126" t="s">
        <v>203</v>
      </c>
      <c r="F201" s="126" t="s">
        <v>203</v>
      </c>
      <c r="G201" s="126" t="s">
        <v>203</v>
      </c>
      <c r="H201" s="126" t="s">
        <v>203</v>
      </c>
    </row>
    <row r="202" spans="1:8" x14ac:dyDescent="0.25">
      <c r="A202" s="127" t="s">
        <v>427</v>
      </c>
      <c r="B202" s="128" t="s">
        <v>434</v>
      </c>
      <c r="C202" s="129" t="s">
        <v>194</v>
      </c>
      <c r="D202" s="129" t="s">
        <v>203</v>
      </c>
      <c r="E202" s="129" t="s">
        <v>203</v>
      </c>
      <c r="F202" s="129" t="s">
        <v>203</v>
      </c>
      <c r="G202" s="129" t="s">
        <v>203</v>
      </c>
      <c r="H202" s="129" t="s">
        <v>203</v>
      </c>
    </row>
    <row r="203" spans="1:8" x14ac:dyDescent="0.25">
      <c r="A203" s="123" t="s">
        <v>435</v>
      </c>
      <c r="B203" s="124" t="s">
        <v>436</v>
      </c>
      <c r="C203" s="125" t="s">
        <v>194</v>
      </c>
      <c r="D203" s="126" t="s">
        <v>203</v>
      </c>
      <c r="E203" s="126" t="s">
        <v>203</v>
      </c>
      <c r="F203" s="126" t="s">
        <v>203</v>
      </c>
      <c r="G203" s="126" t="s">
        <v>203</v>
      </c>
      <c r="H203" s="126" t="s">
        <v>203</v>
      </c>
    </row>
    <row r="204" spans="1:8" x14ac:dyDescent="0.25">
      <c r="A204" s="127" t="s">
        <v>435</v>
      </c>
      <c r="B204" s="128" t="s">
        <v>437</v>
      </c>
      <c r="C204" s="129" t="s">
        <v>194</v>
      </c>
      <c r="D204" s="129" t="s">
        <v>203</v>
      </c>
      <c r="E204" s="129" t="s">
        <v>203</v>
      </c>
      <c r="F204" s="129" t="s">
        <v>203</v>
      </c>
      <c r="G204" s="129" t="s">
        <v>203</v>
      </c>
      <c r="H204" s="129" t="s">
        <v>203</v>
      </c>
    </row>
    <row r="205" spans="1:8" x14ac:dyDescent="0.25">
      <c r="A205" s="123" t="s">
        <v>435</v>
      </c>
      <c r="B205" s="124" t="s">
        <v>438</v>
      </c>
      <c r="C205" s="125" t="s">
        <v>194</v>
      </c>
      <c r="D205" s="126" t="s">
        <v>203</v>
      </c>
      <c r="E205" s="126" t="s">
        <v>203</v>
      </c>
      <c r="F205" s="126" t="s">
        <v>203</v>
      </c>
      <c r="G205" s="126" t="s">
        <v>203</v>
      </c>
      <c r="H205" s="126" t="s">
        <v>203</v>
      </c>
    </row>
    <row r="206" spans="1:8" x14ac:dyDescent="0.25">
      <c r="A206" s="127" t="s">
        <v>435</v>
      </c>
      <c r="B206" s="128" t="s">
        <v>439</v>
      </c>
      <c r="C206" s="129" t="s">
        <v>193</v>
      </c>
      <c r="D206" s="130" t="s">
        <v>193</v>
      </c>
      <c r="E206" s="130" t="s">
        <v>194</v>
      </c>
      <c r="F206" s="130" t="s">
        <v>194</v>
      </c>
      <c r="G206" s="130" t="s">
        <v>194</v>
      </c>
      <c r="H206" s="130" t="s">
        <v>193</v>
      </c>
    </row>
    <row r="207" spans="1:8" x14ac:dyDescent="0.25">
      <c r="A207" s="123" t="s">
        <v>435</v>
      </c>
      <c r="B207" s="124" t="s">
        <v>440</v>
      </c>
      <c r="C207" s="125" t="s">
        <v>193</v>
      </c>
      <c r="D207" s="126" t="s">
        <v>193</v>
      </c>
      <c r="E207" s="126" t="s">
        <v>194</v>
      </c>
      <c r="F207" s="126" t="s">
        <v>194</v>
      </c>
      <c r="G207" s="126" t="s">
        <v>194</v>
      </c>
      <c r="H207" s="126" t="s">
        <v>194</v>
      </c>
    </row>
    <row r="208" spans="1:8" x14ac:dyDescent="0.25">
      <c r="A208" s="127" t="s">
        <v>441</v>
      </c>
      <c r="B208" s="128" t="s">
        <v>442</v>
      </c>
      <c r="C208" s="129" t="s">
        <v>194</v>
      </c>
      <c r="D208" s="130" t="s">
        <v>203</v>
      </c>
      <c r="E208" s="130" t="s">
        <v>203</v>
      </c>
      <c r="F208" s="130" t="s">
        <v>203</v>
      </c>
      <c r="G208" s="130" t="s">
        <v>203</v>
      </c>
      <c r="H208" s="130" t="s">
        <v>203</v>
      </c>
    </row>
    <row r="209" spans="1:8" x14ac:dyDescent="0.25">
      <c r="A209" s="123" t="s">
        <v>443</v>
      </c>
      <c r="B209" s="124" t="s">
        <v>444</v>
      </c>
      <c r="C209" s="125" t="s">
        <v>194</v>
      </c>
      <c r="D209" s="125" t="s">
        <v>203</v>
      </c>
      <c r="E209" s="125" t="s">
        <v>203</v>
      </c>
      <c r="F209" s="125" t="s">
        <v>203</v>
      </c>
      <c r="G209" s="125" t="s">
        <v>203</v>
      </c>
      <c r="H209" s="125" t="s">
        <v>203</v>
      </c>
    </row>
    <row r="210" spans="1:8" x14ac:dyDescent="0.25">
      <c r="A210" s="127" t="s">
        <v>445</v>
      </c>
      <c r="B210" s="128" t="s">
        <v>446</v>
      </c>
      <c r="C210" s="129" t="s">
        <v>194</v>
      </c>
      <c r="D210" s="130" t="s">
        <v>203</v>
      </c>
      <c r="E210" s="130" t="s">
        <v>203</v>
      </c>
      <c r="F210" s="130" t="s">
        <v>203</v>
      </c>
      <c r="G210" s="130" t="s">
        <v>203</v>
      </c>
      <c r="H210" s="130" t="s">
        <v>203</v>
      </c>
    </row>
    <row r="211" spans="1:8" x14ac:dyDescent="0.25">
      <c r="A211" s="123" t="s">
        <v>445</v>
      </c>
      <c r="B211" s="124" t="s">
        <v>447</v>
      </c>
      <c r="C211" s="125" t="s">
        <v>194</v>
      </c>
      <c r="D211" s="126" t="s">
        <v>203</v>
      </c>
      <c r="E211" s="126" t="s">
        <v>203</v>
      </c>
      <c r="F211" s="126" t="s">
        <v>203</v>
      </c>
      <c r="G211" s="126" t="s">
        <v>203</v>
      </c>
      <c r="H211" s="126" t="s">
        <v>203</v>
      </c>
    </row>
    <row r="212" spans="1:8" x14ac:dyDescent="0.25">
      <c r="A212" s="127" t="s">
        <v>445</v>
      </c>
      <c r="B212" s="128" t="s">
        <v>448</v>
      </c>
      <c r="C212" s="129" t="s">
        <v>194</v>
      </c>
      <c r="D212" s="129" t="s">
        <v>203</v>
      </c>
      <c r="E212" s="129" t="s">
        <v>203</v>
      </c>
      <c r="F212" s="129" t="s">
        <v>203</v>
      </c>
      <c r="G212" s="129" t="s">
        <v>203</v>
      </c>
      <c r="H212" s="129" t="s">
        <v>203</v>
      </c>
    </row>
    <row r="213" spans="1:8" x14ac:dyDescent="0.25">
      <c r="A213" s="123" t="s">
        <v>445</v>
      </c>
      <c r="B213" s="124" t="s">
        <v>449</v>
      </c>
      <c r="C213" s="125" t="s">
        <v>194</v>
      </c>
      <c r="D213" s="125" t="s">
        <v>203</v>
      </c>
      <c r="E213" s="125" t="s">
        <v>203</v>
      </c>
      <c r="F213" s="125" t="s">
        <v>203</v>
      </c>
      <c r="G213" s="125" t="s">
        <v>203</v>
      </c>
      <c r="H213" s="125" t="s">
        <v>203</v>
      </c>
    </row>
    <row r="214" spans="1:8" x14ac:dyDescent="0.25">
      <c r="A214" s="127" t="s">
        <v>445</v>
      </c>
      <c r="B214" s="128" t="s">
        <v>450</v>
      </c>
      <c r="C214" s="129" t="s">
        <v>194</v>
      </c>
      <c r="D214" s="130" t="s">
        <v>203</v>
      </c>
      <c r="E214" s="130" t="s">
        <v>203</v>
      </c>
      <c r="F214" s="130" t="s">
        <v>203</v>
      </c>
      <c r="G214" s="130" t="s">
        <v>203</v>
      </c>
      <c r="H214" s="130" t="s">
        <v>203</v>
      </c>
    </row>
    <row r="215" spans="1:8" x14ac:dyDescent="0.25">
      <c r="A215" s="123" t="s">
        <v>445</v>
      </c>
      <c r="B215" s="124" t="s">
        <v>451</v>
      </c>
      <c r="C215" s="125" t="s">
        <v>193</v>
      </c>
      <c r="D215" s="126" t="s">
        <v>193</v>
      </c>
      <c r="E215" s="126" t="s">
        <v>194</v>
      </c>
      <c r="F215" s="126" t="s">
        <v>193</v>
      </c>
      <c r="G215" s="126" t="s">
        <v>194</v>
      </c>
      <c r="H215" s="126" t="s">
        <v>194</v>
      </c>
    </row>
    <row r="216" spans="1:8" x14ac:dyDescent="0.25">
      <c r="A216" s="127" t="s">
        <v>445</v>
      </c>
      <c r="B216" s="128" t="s">
        <v>452</v>
      </c>
      <c r="C216" s="129" t="s">
        <v>194</v>
      </c>
      <c r="D216" s="130" t="s">
        <v>203</v>
      </c>
      <c r="E216" s="130" t="s">
        <v>203</v>
      </c>
      <c r="F216" s="130" t="s">
        <v>203</v>
      </c>
      <c r="G216" s="130" t="s">
        <v>203</v>
      </c>
      <c r="H216" s="130" t="s">
        <v>203</v>
      </c>
    </row>
    <row r="217" spans="1:8" x14ac:dyDescent="0.25">
      <c r="A217" s="123" t="s">
        <v>445</v>
      </c>
      <c r="B217" s="124" t="s">
        <v>453</v>
      </c>
      <c r="C217" s="125" t="s">
        <v>194</v>
      </c>
      <c r="D217" s="126" t="s">
        <v>203</v>
      </c>
      <c r="E217" s="126" t="s">
        <v>203</v>
      </c>
      <c r="F217" s="126" t="s">
        <v>203</v>
      </c>
      <c r="G217" s="126" t="s">
        <v>203</v>
      </c>
      <c r="H217" s="126" t="s">
        <v>203</v>
      </c>
    </row>
    <row r="218" spans="1:8" x14ac:dyDescent="0.25">
      <c r="A218" s="127" t="s">
        <v>445</v>
      </c>
      <c r="B218" s="128" t="s">
        <v>454</v>
      </c>
      <c r="C218" s="129" t="s">
        <v>194</v>
      </c>
      <c r="D218" s="130" t="s">
        <v>203</v>
      </c>
      <c r="E218" s="130" t="s">
        <v>203</v>
      </c>
      <c r="F218" s="130" t="s">
        <v>203</v>
      </c>
      <c r="G218" s="130" t="s">
        <v>203</v>
      </c>
      <c r="H218" s="130" t="s">
        <v>203</v>
      </c>
    </row>
    <row r="219" spans="1:8" x14ac:dyDescent="0.25">
      <c r="A219" s="123" t="s">
        <v>455</v>
      </c>
      <c r="B219" s="124" t="s">
        <v>456</v>
      </c>
      <c r="C219" s="125" t="s">
        <v>193</v>
      </c>
      <c r="D219" s="126" t="s">
        <v>193</v>
      </c>
      <c r="E219" s="126" t="s">
        <v>194</v>
      </c>
      <c r="F219" s="126" t="s">
        <v>194</v>
      </c>
      <c r="G219" s="126" t="s">
        <v>194</v>
      </c>
      <c r="H219" s="126" t="s">
        <v>193</v>
      </c>
    </row>
    <row r="220" spans="1:8" x14ac:dyDescent="0.25">
      <c r="A220" s="127" t="s">
        <v>457</v>
      </c>
      <c r="B220" s="128" t="s">
        <v>458</v>
      </c>
      <c r="C220" s="129" t="s">
        <v>193</v>
      </c>
      <c r="D220" s="130" t="s">
        <v>193</v>
      </c>
      <c r="E220" s="130" t="s">
        <v>193</v>
      </c>
      <c r="F220" s="130" t="s">
        <v>193</v>
      </c>
      <c r="G220" s="130" t="s">
        <v>194</v>
      </c>
      <c r="H220" s="130" t="s">
        <v>194</v>
      </c>
    </row>
    <row r="221" spans="1:8" x14ac:dyDescent="0.25">
      <c r="A221" s="123" t="s">
        <v>457</v>
      </c>
      <c r="B221" s="124" t="s">
        <v>459</v>
      </c>
      <c r="C221" s="125" t="s">
        <v>194</v>
      </c>
      <c r="D221" s="125" t="s">
        <v>203</v>
      </c>
      <c r="E221" s="125" t="s">
        <v>203</v>
      </c>
      <c r="F221" s="125" t="s">
        <v>203</v>
      </c>
      <c r="G221" s="125" t="s">
        <v>203</v>
      </c>
      <c r="H221" s="125" t="s">
        <v>203</v>
      </c>
    </row>
    <row r="222" spans="1:8" x14ac:dyDescent="0.25">
      <c r="A222" s="127" t="s">
        <v>457</v>
      </c>
      <c r="B222" s="128" t="s">
        <v>460</v>
      </c>
      <c r="C222" s="129" t="s">
        <v>194</v>
      </c>
      <c r="D222" s="130" t="s">
        <v>203</v>
      </c>
      <c r="E222" s="130" t="s">
        <v>203</v>
      </c>
      <c r="F222" s="130" t="s">
        <v>203</v>
      </c>
      <c r="G222" s="130" t="s">
        <v>203</v>
      </c>
      <c r="H222" s="130" t="s">
        <v>203</v>
      </c>
    </row>
    <row r="223" spans="1:8" x14ac:dyDescent="0.25">
      <c r="A223" s="123" t="s">
        <v>457</v>
      </c>
      <c r="B223" s="124" t="s">
        <v>461</v>
      </c>
      <c r="C223" s="125" t="s">
        <v>194</v>
      </c>
      <c r="D223" s="126" t="s">
        <v>203</v>
      </c>
      <c r="E223" s="126" t="s">
        <v>203</v>
      </c>
      <c r="F223" s="126" t="s">
        <v>203</v>
      </c>
      <c r="G223" s="126" t="s">
        <v>203</v>
      </c>
      <c r="H223" s="126" t="s">
        <v>203</v>
      </c>
    </row>
    <row r="224" spans="1:8" x14ac:dyDescent="0.25">
      <c r="A224" s="127" t="s">
        <v>457</v>
      </c>
      <c r="B224" s="128" t="s">
        <v>462</v>
      </c>
      <c r="C224" s="129" t="s">
        <v>194</v>
      </c>
      <c r="D224" s="129" t="s">
        <v>203</v>
      </c>
      <c r="E224" s="129" t="s">
        <v>203</v>
      </c>
      <c r="F224" s="129" t="s">
        <v>203</v>
      </c>
      <c r="G224" s="129" t="s">
        <v>203</v>
      </c>
      <c r="H224" s="129" t="s">
        <v>203</v>
      </c>
    </row>
    <row r="225" spans="1:8" x14ac:dyDescent="0.25">
      <c r="A225" s="123" t="s">
        <v>457</v>
      </c>
      <c r="B225" s="124" t="s">
        <v>463</v>
      </c>
      <c r="C225" s="125" t="s">
        <v>194</v>
      </c>
      <c r="D225" s="125" t="s">
        <v>203</v>
      </c>
      <c r="E225" s="125" t="s">
        <v>203</v>
      </c>
      <c r="F225" s="125" t="s">
        <v>203</v>
      </c>
      <c r="G225" s="125" t="s">
        <v>203</v>
      </c>
      <c r="H225" s="125" t="s">
        <v>203</v>
      </c>
    </row>
    <row r="226" spans="1:8" x14ac:dyDescent="0.25">
      <c r="A226" s="127" t="s">
        <v>464</v>
      </c>
      <c r="B226" s="128" t="s">
        <v>465</v>
      </c>
      <c r="C226" s="129" t="s">
        <v>194</v>
      </c>
      <c r="D226" s="130" t="s">
        <v>203</v>
      </c>
      <c r="E226" s="130" t="s">
        <v>203</v>
      </c>
      <c r="F226" s="130" t="s">
        <v>203</v>
      </c>
      <c r="G226" s="130" t="s">
        <v>203</v>
      </c>
      <c r="H226" s="130" t="s">
        <v>203</v>
      </c>
    </row>
    <row r="227" spans="1:8" x14ac:dyDescent="0.25">
      <c r="A227" s="123" t="s">
        <v>464</v>
      </c>
      <c r="B227" s="124" t="s">
        <v>466</v>
      </c>
      <c r="C227" s="125" t="s">
        <v>193</v>
      </c>
      <c r="D227" s="126" t="s">
        <v>193</v>
      </c>
      <c r="E227" s="126" t="s">
        <v>193</v>
      </c>
      <c r="F227" s="126" t="s">
        <v>193</v>
      </c>
      <c r="G227" s="126" t="s">
        <v>194</v>
      </c>
      <c r="H227" s="126" t="s">
        <v>194</v>
      </c>
    </row>
    <row r="228" spans="1:8" x14ac:dyDescent="0.25">
      <c r="A228" s="127" t="s">
        <v>464</v>
      </c>
      <c r="B228" s="128" t="s">
        <v>467</v>
      </c>
      <c r="C228" s="129" t="s">
        <v>194</v>
      </c>
      <c r="D228" s="130" t="s">
        <v>203</v>
      </c>
      <c r="E228" s="130" t="s">
        <v>203</v>
      </c>
      <c r="F228" s="130" t="s">
        <v>203</v>
      </c>
      <c r="G228" s="130" t="s">
        <v>203</v>
      </c>
      <c r="H228" s="130" t="s">
        <v>203</v>
      </c>
    </row>
    <row r="229" spans="1:8" x14ac:dyDescent="0.25">
      <c r="A229" s="123" t="s">
        <v>464</v>
      </c>
      <c r="B229" s="124" t="s">
        <v>468</v>
      </c>
      <c r="C229" s="125" t="s">
        <v>193</v>
      </c>
      <c r="D229" s="126" t="s">
        <v>193</v>
      </c>
      <c r="E229" s="126" t="s">
        <v>194</v>
      </c>
      <c r="F229" s="126" t="s">
        <v>194</v>
      </c>
      <c r="G229" s="126" t="s">
        <v>194</v>
      </c>
      <c r="H229" s="126" t="s">
        <v>194</v>
      </c>
    </row>
    <row r="230" spans="1:8" x14ac:dyDescent="0.25">
      <c r="A230" s="127" t="s">
        <v>464</v>
      </c>
      <c r="B230" s="128" t="s">
        <v>469</v>
      </c>
      <c r="C230" s="129" t="s">
        <v>194</v>
      </c>
      <c r="D230" s="130" t="s">
        <v>203</v>
      </c>
      <c r="E230" s="130" t="s">
        <v>203</v>
      </c>
      <c r="F230" s="130" t="s">
        <v>203</v>
      </c>
      <c r="G230" s="130" t="s">
        <v>203</v>
      </c>
      <c r="H230" s="130" t="s">
        <v>203</v>
      </c>
    </row>
    <row r="231" spans="1:8" x14ac:dyDescent="0.25">
      <c r="A231" s="123" t="s">
        <v>464</v>
      </c>
      <c r="B231" s="124" t="s">
        <v>470</v>
      </c>
      <c r="C231" s="125" t="s">
        <v>193</v>
      </c>
      <c r="D231" s="126" t="s">
        <v>194</v>
      </c>
      <c r="E231" s="126" t="s">
        <v>194</v>
      </c>
      <c r="F231" s="126" t="s">
        <v>193</v>
      </c>
      <c r="G231" s="126" t="s">
        <v>194</v>
      </c>
      <c r="H231" s="126" t="s">
        <v>194</v>
      </c>
    </row>
    <row r="232" spans="1:8" x14ac:dyDescent="0.25">
      <c r="A232" s="127" t="s">
        <v>464</v>
      </c>
      <c r="B232" s="128" t="s">
        <v>471</v>
      </c>
      <c r="C232" s="129" t="s">
        <v>194</v>
      </c>
      <c r="D232" s="129" t="s">
        <v>203</v>
      </c>
      <c r="E232" s="129" t="s">
        <v>203</v>
      </c>
      <c r="F232" s="129" t="s">
        <v>203</v>
      </c>
      <c r="G232" s="129" t="s">
        <v>203</v>
      </c>
      <c r="H232" s="129" t="s">
        <v>203</v>
      </c>
    </row>
    <row r="233" spans="1:8" x14ac:dyDescent="0.25">
      <c r="A233" s="123" t="s">
        <v>464</v>
      </c>
      <c r="B233" s="124" t="s">
        <v>472</v>
      </c>
      <c r="C233" s="125" t="s">
        <v>194</v>
      </c>
      <c r="D233" s="126" t="s">
        <v>203</v>
      </c>
      <c r="E233" s="126" t="s">
        <v>203</v>
      </c>
      <c r="F233" s="126" t="s">
        <v>203</v>
      </c>
      <c r="G233" s="126" t="s">
        <v>203</v>
      </c>
      <c r="H233" s="126" t="s">
        <v>203</v>
      </c>
    </row>
    <row r="234" spans="1:8" x14ac:dyDescent="0.25">
      <c r="A234" s="127" t="s">
        <v>473</v>
      </c>
      <c r="B234" s="128" t="s">
        <v>474</v>
      </c>
      <c r="C234" s="129" t="s">
        <v>193</v>
      </c>
      <c r="D234" s="129" t="s">
        <v>193</v>
      </c>
      <c r="E234" s="129" t="s">
        <v>194</v>
      </c>
      <c r="F234" s="129" t="s">
        <v>193</v>
      </c>
      <c r="G234" s="129" t="s">
        <v>193</v>
      </c>
      <c r="H234" s="129" t="s">
        <v>194</v>
      </c>
    </row>
    <row r="235" spans="1:8" x14ac:dyDescent="0.25">
      <c r="A235" s="123" t="s">
        <v>475</v>
      </c>
      <c r="B235" s="124" t="s">
        <v>476</v>
      </c>
      <c r="C235" s="125" t="s">
        <v>194</v>
      </c>
      <c r="D235" s="126" t="s">
        <v>203</v>
      </c>
      <c r="E235" s="126" t="s">
        <v>203</v>
      </c>
      <c r="F235" s="126" t="s">
        <v>203</v>
      </c>
      <c r="G235" s="126" t="s">
        <v>203</v>
      </c>
      <c r="H235" s="126" t="s">
        <v>203</v>
      </c>
    </row>
    <row r="236" spans="1:8" x14ac:dyDescent="0.25">
      <c r="A236" s="127" t="s">
        <v>477</v>
      </c>
      <c r="B236" s="128" t="s">
        <v>478</v>
      </c>
      <c r="C236" s="129" t="s">
        <v>193</v>
      </c>
      <c r="D236" s="129" t="s">
        <v>193</v>
      </c>
      <c r="E236" s="129" t="s">
        <v>194</v>
      </c>
      <c r="F236" s="129" t="s">
        <v>194</v>
      </c>
      <c r="G236" s="129" t="s">
        <v>194</v>
      </c>
      <c r="H236" s="129" t="s">
        <v>194</v>
      </c>
    </row>
    <row r="237" spans="1:8" x14ac:dyDescent="0.25">
      <c r="A237" s="123" t="s">
        <v>477</v>
      </c>
      <c r="B237" s="124" t="s">
        <v>479</v>
      </c>
      <c r="C237" s="125" t="s">
        <v>194</v>
      </c>
      <c r="D237" s="126" t="s">
        <v>203</v>
      </c>
      <c r="E237" s="126" t="s">
        <v>203</v>
      </c>
      <c r="F237" s="126" t="s">
        <v>203</v>
      </c>
      <c r="G237" s="126" t="s">
        <v>203</v>
      </c>
      <c r="H237" s="126" t="s">
        <v>203</v>
      </c>
    </row>
    <row r="238" spans="1:8" x14ac:dyDescent="0.25">
      <c r="A238" s="127" t="s">
        <v>477</v>
      </c>
      <c r="B238" s="128" t="s">
        <v>480</v>
      </c>
      <c r="C238" s="129" t="s">
        <v>194</v>
      </c>
      <c r="D238" s="130" t="s">
        <v>203</v>
      </c>
      <c r="E238" s="130" t="s">
        <v>203</v>
      </c>
      <c r="F238" s="130" t="s">
        <v>203</v>
      </c>
      <c r="G238" s="130" t="s">
        <v>203</v>
      </c>
      <c r="H238" s="130" t="s">
        <v>203</v>
      </c>
    </row>
    <row r="239" spans="1:8" x14ac:dyDescent="0.25">
      <c r="A239" s="123" t="s">
        <v>477</v>
      </c>
      <c r="B239" s="124" t="s">
        <v>481</v>
      </c>
      <c r="C239" s="125" t="s">
        <v>194</v>
      </c>
      <c r="D239" s="125" t="s">
        <v>203</v>
      </c>
      <c r="E239" s="125" t="s">
        <v>203</v>
      </c>
      <c r="F239" s="125" t="s">
        <v>203</v>
      </c>
      <c r="G239" s="125" t="s">
        <v>203</v>
      </c>
      <c r="H239" s="125" t="s">
        <v>203</v>
      </c>
    </row>
    <row r="240" spans="1:8" x14ac:dyDescent="0.25">
      <c r="A240" s="127" t="s">
        <v>477</v>
      </c>
      <c r="B240" s="128" t="s">
        <v>482</v>
      </c>
      <c r="C240" s="129" t="s">
        <v>194</v>
      </c>
      <c r="D240" s="130" t="s">
        <v>203</v>
      </c>
      <c r="E240" s="130" t="s">
        <v>203</v>
      </c>
      <c r="F240" s="130" t="s">
        <v>203</v>
      </c>
      <c r="G240" s="130" t="s">
        <v>203</v>
      </c>
      <c r="H240" s="130" t="s">
        <v>203</v>
      </c>
    </row>
    <row r="241" spans="1:8" x14ac:dyDescent="0.25">
      <c r="A241" s="123" t="s">
        <v>483</v>
      </c>
      <c r="B241" s="124" t="s">
        <v>484</v>
      </c>
      <c r="C241" s="125" t="s">
        <v>194</v>
      </c>
      <c r="D241" s="125" t="s">
        <v>203</v>
      </c>
      <c r="E241" s="125" t="s">
        <v>203</v>
      </c>
      <c r="F241" s="125" t="s">
        <v>203</v>
      </c>
      <c r="G241" s="125" t="s">
        <v>203</v>
      </c>
      <c r="H241" s="125" t="s">
        <v>203</v>
      </c>
    </row>
    <row r="242" spans="1:8" x14ac:dyDescent="0.25">
      <c r="A242" s="127" t="s">
        <v>483</v>
      </c>
      <c r="B242" s="128" t="s">
        <v>485</v>
      </c>
      <c r="C242" s="129" t="s">
        <v>194</v>
      </c>
      <c r="D242" s="130" t="s">
        <v>203</v>
      </c>
      <c r="E242" s="130" t="s">
        <v>203</v>
      </c>
      <c r="F242" s="130" t="s">
        <v>203</v>
      </c>
      <c r="G242" s="130" t="s">
        <v>203</v>
      </c>
      <c r="H242" s="130" t="s">
        <v>203</v>
      </c>
    </row>
    <row r="243" spans="1:8" x14ac:dyDescent="0.25">
      <c r="A243" s="123" t="s">
        <v>483</v>
      </c>
      <c r="B243" s="124" t="s">
        <v>486</v>
      </c>
      <c r="C243" s="125" t="s">
        <v>194</v>
      </c>
      <c r="D243" s="126" t="s">
        <v>203</v>
      </c>
      <c r="E243" s="126" t="s">
        <v>203</v>
      </c>
      <c r="F243" s="126" t="s">
        <v>203</v>
      </c>
      <c r="G243" s="126" t="s">
        <v>203</v>
      </c>
      <c r="H243" s="126" t="s">
        <v>203</v>
      </c>
    </row>
    <row r="244" spans="1:8" x14ac:dyDescent="0.25">
      <c r="A244" s="127" t="s">
        <v>483</v>
      </c>
      <c r="B244" s="128" t="s">
        <v>487</v>
      </c>
      <c r="C244" s="129" t="s">
        <v>194</v>
      </c>
      <c r="D244" s="130" t="s">
        <v>203</v>
      </c>
      <c r="E244" s="130" t="s">
        <v>203</v>
      </c>
      <c r="F244" s="130" t="s">
        <v>203</v>
      </c>
      <c r="G244" s="130" t="s">
        <v>203</v>
      </c>
      <c r="H244" s="130" t="s">
        <v>203</v>
      </c>
    </row>
    <row r="245" spans="1:8" x14ac:dyDescent="0.25">
      <c r="A245" s="123" t="s">
        <v>483</v>
      </c>
      <c r="B245" s="124" t="s">
        <v>488</v>
      </c>
      <c r="C245" s="125" t="s">
        <v>194</v>
      </c>
      <c r="D245" s="126" t="s">
        <v>203</v>
      </c>
      <c r="E245" s="126" t="s">
        <v>203</v>
      </c>
      <c r="F245" s="126" t="s">
        <v>203</v>
      </c>
      <c r="G245" s="126" t="s">
        <v>203</v>
      </c>
      <c r="H245" s="126" t="s">
        <v>203</v>
      </c>
    </row>
    <row r="246" spans="1:8" x14ac:dyDescent="0.25">
      <c r="A246" s="127" t="s">
        <v>483</v>
      </c>
      <c r="B246" s="128" t="s">
        <v>489</v>
      </c>
      <c r="C246" s="129" t="s">
        <v>194</v>
      </c>
      <c r="D246" s="130" t="s">
        <v>203</v>
      </c>
      <c r="E246" s="130" t="s">
        <v>203</v>
      </c>
      <c r="F246" s="130" t="s">
        <v>203</v>
      </c>
      <c r="G246" s="130" t="s">
        <v>203</v>
      </c>
      <c r="H246" s="130" t="s">
        <v>203</v>
      </c>
    </row>
    <row r="247" spans="1:8" x14ac:dyDescent="0.25">
      <c r="A247" s="123" t="s">
        <v>483</v>
      </c>
      <c r="B247" s="124" t="s">
        <v>490</v>
      </c>
      <c r="C247" s="125" t="s">
        <v>194</v>
      </c>
      <c r="D247" s="126" t="s">
        <v>203</v>
      </c>
      <c r="E247" s="126" t="s">
        <v>203</v>
      </c>
      <c r="F247" s="126" t="s">
        <v>203</v>
      </c>
      <c r="G247" s="126" t="s">
        <v>203</v>
      </c>
      <c r="H247" s="126" t="s">
        <v>203</v>
      </c>
    </row>
    <row r="248" spans="1:8" x14ac:dyDescent="0.25">
      <c r="A248" s="127" t="s">
        <v>483</v>
      </c>
      <c r="B248" s="128" t="s">
        <v>491</v>
      </c>
      <c r="C248" s="129" t="s">
        <v>194</v>
      </c>
      <c r="D248" s="130" t="s">
        <v>203</v>
      </c>
      <c r="E248" s="130" t="s">
        <v>203</v>
      </c>
      <c r="F248" s="130" t="s">
        <v>203</v>
      </c>
      <c r="G248" s="130" t="s">
        <v>203</v>
      </c>
      <c r="H248" s="130" t="s">
        <v>203</v>
      </c>
    </row>
    <row r="249" spans="1:8" x14ac:dyDescent="0.25">
      <c r="A249" s="123" t="s">
        <v>492</v>
      </c>
      <c r="B249" s="124" t="s">
        <v>493</v>
      </c>
      <c r="C249" s="125" t="s">
        <v>194</v>
      </c>
      <c r="D249" s="126" t="s">
        <v>203</v>
      </c>
      <c r="E249" s="126" t="s">
        <v>203</v>
      </c>
      <c r="F249" s="126" t="s">
        <v>203</v>
      </c>
      <c r="G249" s="126" t="s">
        <v>203</v>
      </c>
      <c r="H249" s="126" t="s">
        <v>203</v>
      </c>
    </row>
    <row r="250" spans="1:8" x14ac:dyDescent="0.25">
      <c r="A250" s="127" t="s">
        <v>494</v>
      </c>
      <c r="B250" s="128" t="s">
        <v>495</v>
      </c>
      <c r="C250" s="129" t="s">
        <v>193</v>
      </c>
      <c r="D250" s="130" t="s">
        <v>193</v>
      </c>
      <c r="E250" s="130" t="s">
        <v>194</v>
      </c>
      <c r="F250" s="130" t="s">
        <v>194</v>
      </c>
      <c r="G250" s="130" t="s">
        <v>194</v>
      </c>
      <c r="H250" s="130" t="s">
        <v>194</v>
      </c>
    </row>
    <row r="251" spans="1:8" x14ac:dyDescent="0.25">
      <c r="A251" s="123" t="s">
        <v>494</v>
      </c>
      <c r="B251" s="124" t="s">
        <v>496</v>
      </c>
      <c r="C251" s="125" t="s">
        <v>193</v>
      </c>
      <c r="D251" s="126" t="s">
        <v>193</v>
      </c>
      <c r="E251" s="126" t="s">
        <v>194</v>
      </c>
      <c r="F251" s="126" t="s">
        <v>193</v>
      </c>
      <c r="G251" s="126" t="s">
        <v>194</v>
      </c>
      <c r="H251" s="126" t="s">
        <v>193</v>
      </c>
    </row>
    <row r="252" spans="1:8" x14ac:dyDescent="0.25">
      <c r="A252" s="127" t="s">
        <v>494</v>
      </c>
      <c r="B252" s="128" t="s">
        <v>497</v>
      </c>
      <c r="C252" s="129" t="s">
        <v>193</v>
      </c>
      <c r="D252" s="130" t="s">
        <v>193</v>
      </c>
      <c r="E252" s="130" t="s">
        <v>193</v>
      </c>
      <c r="F252" s="130" t="s">
        <v>194</v>
      </c>
      <c r="G252" s="130" t="s">
        <v>194</v>
      </c>
      <c r="H252" s="130" t="s">
        <v>194</v>
      </c>
    </row>
    <row r="253" spans="1:8" x14ac:dyDescent="0.25">
      <c r="A253" s="123" t="s">
        <v>494</v>
      </c>
      <c r="B253" s="124" t="s">
        <v>498</v>
      </c>
      <c r="C253" s="125" t="s">
        <v>194</v>
      </c>
      <c r="D253" s="126" t="s">
        <v>203</v>
      </c>
      <c r="E253" s="126" t="s">
        <v>203</v>
      </c>
      <c r="F253" s="126" t="s">
        <v>203</v>
      </c>
      <c r="G253" s="126" t="s">
        <v>203</v>
      </c>
      <c r="H253" s="126" t="s">
        <v>203</v>
      </c>
    </row>
    <row r="254" spans="1:8" x14ac:dyDescent="0.25">
      <c r="A254" s="127" t="s">
        <v>494</v>
      </c>
      <c r="B254" s="128" t="s">
        <v>499</v>
      </c>
      <c r="C254" s="129" t="s">
        <v>194</v>
      </c>
      <c r="D254" s="130" t="s">
        <v>203</v>
      </c>
      <c r="E254" s="130" t="s">
        <v>203</v>
      </c>
      <c r="F254" s="130" t="s">
        <v>203</v>
      </c>
      <c r="G254" s="130" t="s">
        <v>203</v>
      </c>
      <c r="H254" s="130" t="s">
        <v>203</v>
      </c>
    </row>
    <row r="255" spans="1:8" ht="13" thickBot="1" x14ac:dyDescent="0.3">
      <c r="A255" s="123" t="s">
        <v>494</v>
      </c>
      <c r="B255" s="124" t="s">
        <v>500</v>
      </c>
      <c r="C255" s="125" t="s">
        <v>194</v>
      </c>
      <c r="D255" s="125" t="s">
        <v>203</v>
      </c>
      <c r="E255" s="125" t="s">
        <v>203</v>
      </c>
      <c r="F255" s="125" t="s">
        <v>203</v>
      </c>
      <c r="G255" s="125" t="s">
        <v>203</v>
      </c>
      <c r="H255" s="125" t="s">
        <v>203</v>
      </c>
    </row>
    <row r="256" spans="1:8" ht="13.5" thickBot="1" x14ac:dyDescent="0.35">
      <c r="A256" s="133"/>
      <c r="B256" s="134" t="s">
        <v>501</v>
      </c>
      <c r="C256" s="135">
        <f>COUNTIF(C5:C255,"YES")</f>
        <v>80</v>
      </c>
      <c r="D256" s="135">
        <f t="shared" ref="D256:H256" si="0">COUNTIF(D5:D255,"YES")</f>
        <v>66</v>
      </c>
      <c r="E256" s="135">
        <f t="shared" si="0"/>
        <v>33</v>
      </c>
      <c r="F256" s="135">
        <f t="shared" si="0"/>
        <v>39</v>
      </c>
      <c r="G256" s="135">
        <f t="shared" si="0"/>
        <v>4</v>
      </c>
      <c r="H256" s="135">
        <f t="shared" si="0"/>
        <v>17</v>
      </c>
    </row>
    <row r="257" spans="1:1" x14ac:dyDescent="0.25">
      <c r="A257" s="11"/>
    </row>
    <row r="258" spans="1:1" x14ac:dyDescent="0.25">
      <c r="A258" s="11" t="s">
        <v>503</v>
      </c>
    </row>
    <row r="259" spans="1:1" x14ac:dyDescent="0.25">
      <c r="A259" s="43" t="s">
        <v>773</v>
      </c>
    </row>
  </sheetData>
  <autoFilter ref="A4:H4"/>
  <mergeCells count="4">
    <mergeCell ref="A3:C3"/>
    <mergeCell ref="D3:H3"/>
    <mergeCell ref="A2:B2"/>
    <mergeCell ref="A1:B1"/>
  </mergeCells>
  <hyperlinks>
    <hyperlink ref="A2:B2" location="TOC!A1" display="Return to Table of Contents"/>
  </hyperlinks>
  <pageMargins left="0.25" right="0.25" top="0.75" bottom="0.75" header="0.3" footer="0.3"/>
  <pageSetup scale="60" fitToWidth="0" fitToHeight="0" orientation="portrait" horizontalDpi="1200" verticalDpi="1200" r:id="rId1"/>
  <headerFooter>
    <oddHeader>&amp;L&amp;"Arial,Bold"2018-19 Survey of Allied Dental Education
Report 2 - Dental Assisting Education Programs</oddHeader>
  </headerFooter>
  <rowBreaks count="2" manualBreakCount="2">
    <brk id="84" max="16383" man="1"/>
    <brk id="1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Normal="100" workbookViewId="0">
      <pane xSplit="2" ySplit="4" topLeftCell="C5" activePane="bottomRight" state="frozen"/>
      <selection pane="topRight" activeCell="C1" sqref="C1"/>
      <selection pane="bottomLeft" activeCell="A5" sqref="A5"/>
      <selection pane="bottomRight"/>
    </sheetView>
  </sheetViews>
  <sheetFormatPr defaultColWidth="9.1796875" defaultRowHeight="12.5" x14ac:dyDescent="0.25"/>
  <cols>
    <col min="1" max="1" width="5.81640625" style="118" customWidth="1"/>
    <col min="2" max="2" width="62.81640625" style="118" customWidth="1"/>
    <col min="3" max="3" width="13.1796875" style="118" customWidth="1"/>
    <col min="4" max="4" width="12" style="118" customWidth="1"/>
    <col min="5" max="5" width="11.81640625" style="118" customWidth="1"/>
    <col min="6" max="6" width="13.54296875" style="118" customWidth="1"/>
    <col min="7" max="9" width="10.81640625" style="118" customWidth="1"/>
    <col min="10" max="16384" width="9.1796875" style="118"/>
  </cols>
  <sheetData>
    <row r="1" spans="1:9" ht="13" x14ac:dyDescent="0.3">
      <c r="A1" s="117" t="s">
        <v>765</v>
      </c>
    </row>
    <row r="2" spans="1:9" x14ac:dyDescent="0.25">
      <c r="A2" s="361" t="s">
        <v>5</v>
      </c>
      <c r="B2" s="361"/>
    </row>
    <row r="3" spans="1:9" ht="13" x14ac:dyDescent="0.3">
      <c r="A3" s="359"/>
      <c r="B3" s="359"/>
      <c r="C3" s="359"/>
      <c r="D3" s="363" t="s">
        <v>505</v>
      </c>
      <c r="E3" s="363"/>
      <c r="F3" s="363"/>
      <c r="G3" s="363"/>
      <c r="H3" s="363"/>
      <c r="I3" s="363"/>
    </row>
    <row r="4" spans="1:9" ht="58.4" customHeight="1" x14ac:dyDescent="0.3">
      <c r="A4" s="120" t="s">
        <v>197</v>
      </c>
      <c r="B4" s="121" t="s">
        <v>198</v>
      </c>
      <c r="C4" s="136" t="s">
        <v>506</v>
      </c>
      <c r="D4" s="136" t="s">
        <v>507</v>
      </c>
      <c r="E4" s="136" t="s">
        <v>508</v>
      </c>
      <c r="F4" s="136" t="s">
        <v>509</v>
      </c>
      <c r="G4" s="136" t="s">
        <v>510</v>
      </c>
      <c r="H4" s="136" t="s">
        <v>511</v>
      </c>
      <c r="I4" s="136" t="s">
        <v>168</v>
      </c>
    </row>
    <row r="5" spans="1:9" x14ac:dyDescent="0.25">
      <c r="A5" s="123" t="s">
        <v>201</v>
      </c>
      <c r="B5" s="124" t="s">
        <v>205</v>
      </c>
      <c r="C5" s="137">
        <v>2</v>
      </c>
      <c r="D5" s="137">
        <v>0</v>
      </c>
      <c r="E5" s="137">
        <v>0</v>
      </c>
      <c r="F5" s="137">
        <v>0</v>
      </c>
      <c r="G5" s="137">
        <v>0</v>
      </c>
      <c r="H5" s="137">
        <v>2</v>
      </c>
      <c r="I5" s="137">
        <v>0</v>
      </c>
    </row>
    <row r="6" spans="1:9" x14ac:dyDescent="0.25">
      <c r="A6" s="127" t="s">
        <v>238</v>
      </c>
      <c r="B6" s="128" t="s">
        <v>241</v>
      </c>
      <c r="C6" s="138">
        <v>1</v>
      </c>
      <c r="D6" s="138">
        <v>0</v>
      </c>
      <c r="E6" s="138">
        <v>0</v>
      </c>
      <c r="F6" s="138">
        <v>0</v>
      </c>
      <c r="G6" s="138">
        <v>0</v>
      </c>
      <c r="H6" s="138">
        <v>1</v>
      </c>
      <c r="I6" s="138">
        <v>0</v>
      </c>
    </row>
    <row r="7" spans="1:9" x14ac:dyDescent="0.25">
      <c r="A7" s="123" t="s">
        <v>246</v>
      </c>
      <c r="B7" s="124" t="s">
        <v>248</v>
      </c>
      <c r="C7" s="137">
        <v>5</v>
      </c>
      <c r="D7" s="137">
        <v>0</v>
      </c>
      <c r="E7" s="137">
        <v>0</v>
      </c>
      <c r="F7" s="137">
        <v>0</v>
      </c>
      <c r="G7" s="137">
        <v>0</v>
      </c>
      <c r="H7" s="137">
        <v>0</v>
      </c>
      <c r="I7" s="137">
        <v>0</v>
      </c>
    </row>
    <row r="8" spans="1:9" x14ac:dyDescent="0.25">
      <c r="A8" s="127" t="s">
        <v>246</v>
      </c>
      <c r="B8" s="128" t="s">
        <v>249</v>
      </c>
      <c r="C8" s="138">
        <v>6</v>
      </c>
      <c r="D8" s="138">
        <v>0</v>
      </c>
      <c r="E8" s="138">
        <v>0</v>
      </c>
      <c r="F8" s="138">
        <v>0</v>
      </c>
      <c r="G8" s="138">
        <v>0</v>
      </c>
      <c r="H8" s="138">
        <v>0</v>
      </c>
      <c r="I8" s="138">
        <v>6</v>
      </c>
    </row>
    <row r="9" spans="1:9" x14ac:dyDescent="0.25">
      <c r="A9" s="123" t="s">
        <v>246</v>
      </c>
      <c r="B9" s="124" t="s">
        <v>255</v>
      </c>
      <c r="C9" s="137">
        <v>17</v>
      </c>
      <c r="D9" s="137">
        <v>0</v>
      </c>
      <c r="E9" s="137">
        <v>0</v>
      </c>
      <c r="F9" s="137">
        <v>0</v>
      </c>
      <c r="G9" s="137">
        <v>0</v>
      </c>
      <c r="H9" s="137">
        <v>17</v>
      </c>
      <c r="I9" s="137">
        <v>0</v>
      </c>
    </row>
    <row r="10" spans="1:9" x14ac:dyDescent="0.25">
      <c r="A10" s="127" t="s">
        <v>246</v>
      </c>
      <c r="B10" s="128" t="s">
        <v>259</v>
      </c>
      <c r="C10" s="138">
        <v>14</v>
      </c>
      <c r="D10" s="138">
        <v>0</v>
      </c>
      <c r="E10" s="138">
        <v>14</v>
      </c>
      <c r="F10" s="138">
        <v>0</v>
      </c>
      <c r="G10" s="138">
        <v>0</v>
      </c>
      <c r="H10" s="138">
        <v>0</v>
      </c>
      <c r="I10" s="138">
        <v>0</v>
      </c>
    </row>
    <row r="11" spans="1:9" x14ac:dyDescent="0.25">
      <c r="A11" s="123" t="s">
        <v>270</v>
      </c>
      <c r="B11" s="124" t="s">
        <v>280</v>
      </c>
      <c r="C11" s="137">
        <v>16</v>
      </c>
      <c r="D11" s="137">
        <v>0</v>
      </c>
      <c r="E11" s="137">
        <v>0</v>
      </c>
      <c r="F11" s="137">
        <v>0</v>
      </c>
      <c r="G11" s="137">
        <v>0</v>
      </c>
      <c r="H11" s="137">
        <v>16</v>
      </c>
      <c r="I11" s="137">
        <v>0</v>
      </c>
    </row>
    <row r="12" spans="1:9" x14ac:dyDescent="0.25">
      <c r="A12" s="127" t="s">
        <v>294</v>
      </c>
      <c r="B12" s="128" t="s">
        <v>295</v>
      </c>
      <c r="C12" s="138">
        <v>1</v>
      </c>
      <c r="D12" s="138">
        <v>0</v>
      </c>
      <c r="E12" s="138">
        <v>1</v>
      </c>
      <c r="F12" s="138">
        <v>0</v>
      </c>
      <c r="G12" s="138">
        <v>0</v>
      </c>
      <c r="H12" s="138">
        <v>0</v>
      </c>
      <c r="I12" s="138">
        <v>0</v>
      </c>
    </row>
    <row r="13" spans="1:9" x14ac:dyDescent="0.25">
      <c r="A13" s="123" t="s">
        <v>304</v>
      </c>
      <c r="B13" s="124" t="s">
        <v>310</v>
      </c>
      <c r="C13" s="137">
        <v>18</v>
      </c>
      <c r="D13" s="137">
        <v>0</v>
      </c>
      <c r="E13" s="137">
        <v>8</v>
      </c>
      <c r="F13" s="137">
        <v>0</v>
      </c>
      <c r="G13" s="137">
        <v>0</v>
      </c>
      <c r="H13" s="137">
        <v>7</v>
      </c>
      <c r="I13" s="137">
        <v>0</v>
      </c>
    </row>
    <row r="14" spans="1:9" x14ac:dyDescent="0.25">
      <c r="A14" s="127" t="s">
        <v>314</v>
      </c>
      <c r="B14" s="128" t="s">
        <v>317</v>
      </c>
      <c r="C14" s="138">
        <v>2</v>
      </c>
      <c r="D14" s="138">
        <v>0</v>
      </c>
      <c r="E14" s="138">
        <v>0</v>
      </c>
      <c r="F14" s="138">
        <v>0</v>
      </c>
      <c r="G14" s="138">
        <v>0</v>
      </c>
      <c r="H14" s="138">
        <v>0</v>
      </c>
      <c r="I14" s="138">
        <v>0</v>
      </c>
    </row>
    <row r="15" spans="1:9" x14ac:dyDescent="0.25">
      <c r="A15" s="123" t="s">
        <v>334</v>
      </c>
      <c r="B15" s="124" t="s">
        <v>341</v>
      </c>
      <c r="C15" s="137">
        <v>21</v>
      </c>
      <c r="D15" s="137">
        <v>0</v>
      </c>
      <c r="E15" s="137">
        <v>1</v>
      </c>
      <c r="F15" s="137">
        <v>13</v>
      </c>
      <c r="G15" s="137">
        <v>6</v>
      </c>
      <c r="H15" s="137">
        <v>0</v>
      </c>
      <c r="I15" s="137">
        <v>1</v>
      </c>
    </row>
    <row r="16" spans="1:9" x14ac:dyDescent="0.25">
      <c r="A16" s="127" t="s">
        <v>343</v>
      </c>
      <c r="B16" s="128" t="s">
        <v>344</v>
      </c>
      <c r="C16" s="138">
        <v>9</v>
      </c>
      <c r="D16" s="138">
        <v>0</v>
      </c>
      <c r="E16" s="138">
        <v>0</v>
      </c>
      <c r="F16" s="138">
        <v>0</v>
      </c>
      <c r="G16" s="138">
        <v>0</v>
      </c>
      <c r="H16" s="138">
        <v>0</v>
      </c>
      <c r="I16" s="138">
        <v>0</v>
      </c>
    </row>
    <row r="17" spans="1:9" x14ac:dyDescent="0.25">
      <c r="A17" s="123" t="s">
        <v>343</v>
      </c>
      <c r="B17" s="124" t="s">
        <v>345</v>
      </c>
      <c r="C17" s="137">
        <v>10</v>
      </c>
      <c r="D17" s="137">
        <v>0</v>
      </c>
      <c r="E17" s="137">
        <v>10</v>
      </c>
      <c r="F17" s="137">
        <v>0</v>
      </c>
      <c r="G17" s="137">
        <v>0</v>
      </c>
      <c r="H17" s="137">
        <v>0</v>
      </c>
      <c r="I17" s="137">
        <v>0</v>
      </c>
    </row>
    <row r="18" spans="1:9" x14ac:dyDescent="0.25">
      <c r="A18" s="127" t="s">
        <v>343</v>
      </c>
      <c r="B18" s="128" t="s">
        <v>348</v>
      </c>
      <c r="C18" s="138">
        <v>10</v>
      </c>
      <c r="D18" s="138">
        <v>0</v>
      </c>
      <c r="E18" s="138">
        <v>2</v>
      </c>
      <c r="F18" s="138">
        <v>0</v>
      </c>
      <c r="G18" s="138">
        <v>0</v>
      </c>
      <c r="H18" s="138">
        <v>8</v>
      </c>
      <c r="I18" s="138">
        <v>0</v>
      </c>
    </row>
    <row r="19" spans="1:9" x14ac:dyDescent="0.25">
      <c r="A19" s="123" t="s">
        <v>343</v>
      </c>
      <c r="B19" s="124" t="s">
        <v>353</v>
      </c>
      <c r="C19" s="137">
        <v>10</v>
      </c>
      <c r="D19" s="137">
        <v>0</v>
      </c>
      <c r="E19" s="137">
        <v>0</v>
      </c>
      <c r="F19" s="137">
        <v>0</v>
      </c>
      <c r="G19" s="137">
        <v>2</v>
      </c>
      <c r="H19" s="137">
        <v>10</v>
      </c>
      <c r="I19" s="137">
        <v>0</v>
      </c>
    </row>
    <row r="20" spans="1:9" x14ac:dyDescent="0.25">
      <c r="A20" s="127" t="s">
        <v>343</v>
      </c>
      <c r="B20" s="128" t="s">
        <v>354</v>
      </c>
      <c r="C20" s="138">
        <v>3</v>
      </c>
      <c r="D20" s="138">
        <v>0</v>
      </c>
      <c r="E20" s="138">
        <v>0</v>
      </c>
      <c r="F20" s="138">
        <v>0</v>
      </c>
      <c r="G20" s="138">
        <v>0</v>
      </c>
      <c r="H20" s="138">
        <v>3</v>
      </c>
      <c r="I20" s="138">
        <v>0</v>
      </c>
    </row>
    <row r="21" spans="1:9" x14ac:dyDescent="0.25">
      <c r="A21" s="123" t="s">
        <v>343</v>
      </c>
      <c r="B21" s="124" t="s">
        <v>355</v>
      </c>
      <c r="C21" s="137">
        <v>5</v>
      </c>
      <c r="D21" s="137">
        <v>0</v>
      </c>
      <c r="E21" s="137">
        <v>0</v>
      </c>
      <c r="F21" s="137">
        <v>0</v>
      </c>
      <c r="G21" s="137">
        <v>0</v>
      </c>
      <c r="H21" s="137">
        <v>5</v>
      </c>
      <c r="I21" s="137">
        <v>0</v>
      </c>
    </row>
    <row r="22" spans="1:9" x14ac:dyDescent="0.25">
      <c r="A22" s="127" t="s">
        <v>343</v>
      </c>
      <c r="B22" s="128" t="s">
        <v>356</v>
      </c>
      <c r="C22" s="138">
        <v>30</v>
      </c>
      <c r="D22" s="138">
        <v>0</v>
      </c>
      <c r="E22" s="138">
        <v>0</v>
      </c>
      <c r="F22" s="138">
        <v>0</v>
      </c>
      <c r="G22" s="138">
        <v>0</v>
      </c>
      <c r="H22" s="138">
        <v>30</v>
      </c>
      <c r="I22" s="138">
        <v>0</v>
      </c>
    </row>
    <row r="23" spans="1:9" x14ac:dyDescent="0.25">
      <c r="A23" s="123" t="s">
        <v>394</v>
      </c>
      <c r="B23" s="124" t="s">
        <v>411</v>
      </c>
      <c r="C23" s="137">
        <v>23</v>
      </c>
      <c r="D23" s="137">
        <v>0</v>
      </c>
      <c r="E23" s="137">
        <v>0</v>
      </c>
      <c r="F23" s="137">
        <v>0</v>
      </c>
      <c r="G23" s="137">
        <v>1</v>
      </c>
      <c r="H23" s="137">
        <v>23</v>
      </c>
      <c r="I23" s="137">
        <v>0</v>
      </c>
    </row>
    <row r="24" spans="1:9" x14ac:dyDescent="0.25">
      <c r="A24" s="127" t="s">
        <v>427</v>
      </c>
      <c r="B24" s="128" t="s">
        <v>429</v>
      </c>
      <c r="C24" s="138">
        <v>2</v>
      </c>
      <c r="D24" s="138">
        <v>0</v>
      </c>
      <c r="E24" s="138">
        <v>0</v>
      </c>
      <c r="F24" s="138">
        <v>0</v>
      </c>
      <c r="G24" s="138">
        <v>0</v>
      </c>
      <c r="H24" s="138">
        <v>1</v>
      </c>
      <c r="I24" s="138">
        <v>1</v>
      </c>
    </row>
    <row r="25" spans="1:9" x14ac:dyDescent="0.25">
      <c r="A25" s="123" t="s">
        <v>435</v>
      </c>
      <c r="B25" s="124" t="s">
        <v>439</v>
      </c>
      <c r="C25" s="137">
        <v>3</v>
      </c>
      <c r="D25" s="137">
        <v>0</v>
      </c>
      <c r="E25" s="137">
        <v>0</v>
      </c>
      <c r="F25" s="137">
        <v>0</v>
      </c>
      <c r="G25" s="137">
        <v>0</v>
      </c>
      <c r="H25" s="137">
        <v>3</v>
      </c>
      <c r="I25" s="137">
        <v>0</v>
      </c>
    </row>
    <row r="26" spans="1:9" x14ac:dyDescent="0.25">
      <c r="A26" s="127" t="s">
        <v>473</v>
      </c>
      <c r="B26" s="128" t="s">
        <v>474</v>
      </c>
      <c r="C26" s="138">
        <v>15</v>
      </c>
      <c r="D26" s="138">
        <v>0</v>
      </c>
      <c r="E26" s="138">
        <v>15</v>
      </c>
      <c r="F26" s="138">
        <v>0</v>
      </c>
      <c r="G26" s="138">
        <v>0</v>
      </c>
      <c r="H26" s="138">
        <v>0</v>
      </c>
      <c r="I26" s="138">
        <v>0</v>
      </c>
    </row>
    <row r="27" spans="1:9" x14ac:dyDescent="0.25">
      <c r="A27" s="123" t="s">
        <v>477</v>
      </c>
      <c r="B27" s="124" t="s">
        <v>478</v>
      </c>
      <c r="C27" s="137">
        <v>1</v>
      </c>
      <c r="D27" s="137">
        <v>0</v>
      </c>
      <c r="E27" s="137">
        <v>0</v>
      </c>
      <c r="F27" s="137">
        <v>0</v>
      </c>
      <c r="G27" s="137">
        <v>0</v>
      </c>
      <c r="H27" s="137">
        <v>1</v>
      </c>
      <c r="I27" s="137">
        <v>0</v>
      </c>
    </row>
    <row r="28" spans="1:9" ht="13" thickBot="1" x14ac:dyDescent="0.3">
      <c r="A28" s="127" t="s">
        <v>494</v>
      </c>
      <c r="B28" s="128" t="s">
        <v>496</v>
      </c>
      <c r="C28" s="138">
        <v>22</v>
      </c>
      <c r="D28" s="138">
        <v>0</v>
      </c>
      <c r="E28" s="138">
        <v>8</v>
      </c>
      <c r="F28" s="138">
        <v>0</v>
      </c>
      <c r="G28" s="138">
        <v>0</v>
      </c>
      <c r="H28" s="138">
        <v>14</v>
      </c>
      <c r="I28" s="138">
        <v>0</v>
      </c>
    </row>
    <row r="29" spans="1:9" ht="13.5" thickBot="1" x14ac:dyDescent="0.35">
      <c r="A29" s="131"/>
      <c r="B29" s="132" t="s">
        <v>512</v>
      </c>
      <c r="C29" s="139">
        <f>SUM(C5:C28)</f>
        <v>246</v>
      </c>
      <c r="D29" s="322">
        <v>0</v>
      </c>
      <c r="E29" s="139">
        <f t="shared" ref="E29:I29" si="0">SUM(E5:E28)</f>
        <v>59</v>
      </c>
      <c r="F29" s="139">
        <f t="shared" si="0"/>
        <v>13</v>
      </c>
      <c r="G29" s="139">
        <f t="shared" si="0"/>
        <v>9</v>
      </c>
      <c r="H29" s="139">
        <f t="shared" si="0"/>
        <v>141</v>
      </c>
      <c r="I29" s="139">
        <f t="shared" si="0"/>
        <v>8</v>
      </c>
    </row>
    <row r="31" spans="1:9" x14ac:dyDescent="0.25">
      <c r="A31" s="11" t="s">
        <v>503</v>
      </c>
    </row>
    <row r="32" spans="1:9" x14ac:dyDescent="0.25">
      <c r="A32" s="43" t="s">
        <v>773</v>
      </c>
    </row>
  </sheetData>
  <autoFilter ref="A4:I4"/>
  <mergeCells count="3">
    <mergeCell ref="A3:C3"/>
    <mergeCell ref="D3:I3"/>
    <mergeCell ref="A2:B2"/>
  </mergeCells>
  <hyperlinks>
    <hyperlink ref="A2:B2" location="TOC!A1" display="Return to Table of Contents"/>
  </hyperlinks>
  <pageMargins left="0.25" right="0.25" top="0.75" bottom="0.75" header="0.3" footer="0.3"/>
  <pageSetup scale="62" orientation="landscape" horizontalDpi="1200" verticalDpi="1200" r:id="rId1"/>
  <headerFooter>
    <oddHeader>&amp;L&amp;"Arial,Bold"2018-19 Survey of Allied Dental Education
Report 2 - Dental Assisting Education Programs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zoomScaleNormal="100" workbookViewId="0">
      <pane xSplit="2" ySplit="4" topLeftCell="D5" activePane="bottomRight" state="frozen"/>
      <selection sqref="A1:B1"/>
      <selection pane="topRight" sqref="A1:B1"/>
      <selection pane="bottomLeft" sqref="A1:B1"/>
      <selection pane="bottomRight" sqref="A1:B1"/>
    </sheetView>
  </sheetViews>
  <sheetFormatPr defaultColWidth="9" defaultRowHeight="12.5" x14ac:dyDescent="0.25"/>
  <cols>
    <col min="1" max="1" width="5.81640625" style="118" customWidth="1"/>
    <col min="2" max="2" width="84" style="118" customWidth="1"/>
    <col min="3" max="3" width="21.81640625" style="118" customWidth="1"/>
    <col min="4" max="4" width="20.1796875" style="118" customWidth="1"/>
    <col min="5" max="5" width="10.1796875" style="118" customWidth="1"/>
    <col min="6" max="6" width="9.54296875" style="118" customWidth="1"/>
    <col min="7" max="8" width="10.81640625" style="118" customWidth="1"/>
    <col min="9" max="9" width="22.54296875" style="118" customWidth="1"/>
    <col min="10" max="10" width="9.1796875" style="118" customWidth="1"/>
    <col min="11" max="12" width="9.81640625" style="118" customWidth="1"/>
    <col min="13" max="16384" width="9" style="118"/>
  </cols>
  <sheetData>
    <row r="1" spans="1:12" ht="13" x14ac:dyDescent="0.3">
      <c r="A1" s="366" t="s">
        <v>513</v>
      </c>
      <c r="B1" s="366"/>
    </row>
    <row r="2" spans="1:12" x14ac:dyDescent="0.25">
      <c r="A2" s="364" t="s">
        <v>5</v>
      </c>
      <c r="B2" s="364"/>
    </row>
    <row r="3" spans="1:12" s="150" customFormat="1" ht="13" x14ac:dyDescent="0.3">
      <c r="A3" s="142"/>
      <c r="B3" s="142"/>
      <c r="C3" s="143"/>
      <c r="D3" s="143"/>
      <c r="E3" s="143"/>
      <c r="F3" s="143"/>
      <c r="G3" s="143"/>
      <c r="H3" s="143"/>
      <c r="I3" s="143"/>
      <c r="J3" s="365" t="s">
        <v>532</v>
      </c>
      <c r="K3" s="365"/>
      <c r="L3" s="365"/>
    </row>
    <row r="4" spans="1:12" s="150" customFormat="1" ht="42.65" customHeight="1" x14ac:dyDescent="0.3">
      <c r="A4" s="120" t="s">
        <v>197</v>
      </c>
      <c r="B4" s="121" t="s">
        <v>198</v>
      </c>
      <c r="C4" s="121" t="s">
        <v>514</v>
      </c>
      <c r="D4" s="121" t="s">
        <v>515</v>
      </c>
      <c r="E4" s="313" t="s">
        <v>516</v>
      </c>
      <c r="F4" s="313" t="s">
        <v>517</v>
      </c>
      <c r="G4" s="313" t="s">
        <v>518</v>
      </c>
      <c r="H4" s="313" t="s">
        <v>533</v>
      </c>
      <c r="I4" s="121" t="s">
        <v>519</v>
      </c>
      <c r="J4" s="321" t="s">
        <v>534</v>
      </c>
      <c r="K4" s="321" t="s">
        <v>535</v>
      </c>
      <c r="L4" s="321" t="s">
        <v>536</v>
      </c>
    </row>
    <row r="5" spans="1:12" x14ac:dyDescent="0.25">
      <c r="A5" s="123" t="s">
        <v>201</v>
      </c>
      <c r="B5" s="124" t="s">
        <v>202</v>
      </c>
      <c r="C5" s="124" t="s">
        <v>520</v>
      </c>
      <c r="D5" s="124" t="s">
        <v>521</v>
      </c>
      <c r="E5" s="123">
        <v>15</v>
      </c>
      <c r="F5" s="123">
        <v>2</v>
      </c>
      <c r="G5" s="123">
        <v>1</v>
      </c>
      <c r="H5" s="123">
        <v>0</v>
      </c>
      <c r="I5" s="124" t="s">
        <v>522</v>
      </c>
      <c r="J5" s="145">
        <v>11800</v>
      </c>
      <c r="K5" s="145">
        <v>11800</v>
      </c>
      <c r="L5" s="145">
        <v>20060</v>
      </c>
    </row>
    <row r="6" spans="1:12" x14ac:dyDescent="0.25">
      <c r="A6" s="127" t="s">
        <v>201</v>
      </c>
      <c r="B6" s="128" t="s">
        <v>204</v>
      </c>
      <c r="C6" s="128" t="s">
        <v>520</v>
      </c>
      <c r="D6" s="128" t="s">
        <v>521</v>
      </c>
      <c r="E6" s="127">
        <v>15</v>
      </c>
      <c r="F6" s="127">
        <v>2</v>
      </c>
      <c r="G6" s="127">
        <v>1</v>
      </c>
      <c r="H6" s="127">
        <v>0</v>
      </c>
      <c r="I6" s="128" t="s">
        <v>522</v>
      </c>
      <c r="J6" s="146">
        <v>10168</v>
      </c>
      <c r="K6" s="146">
        <v>10168</v>
      </c>
      <c r="L6" s="146">
        <v>16348</v>
      </c>
    </row>
    <row r="7" spans="1:12" x14ac:dyDescent="0.25">
      <c r="A7" s="123" t="s">
        <v>201</v>
      </c>
      <c r="B7" s="124" t="s">
        <v>205</v>
      </c>
      <c r="C7" s="124" t="s">
        <v>520</v>
      </c>
      <c r="D7" s="124" t="s">
        <v>521</v>
      </c>
      <c r="E7" s="123">
        <v>16</v>
      </c>
      <c r="F7" s="123">
        <v>2</v>
      </c>
      <c r="G7" s="123">
        <v>1</v>
      </c>
      <c r="H7" s="123">
        <v>0</v>
      </c>
      <c r="I7" s="124" t="s">
        <v>522</v>
      </c>
      <c r="J7" s="147">
        <v>6170</v>
      </c>
      <c r="K7" s="147">
        <v>9266</v>
      </c>
      <c r="L7" s="147">
        <v>9266</v>
      </c>
    </row>
    <row r="8" spans="1:12" x14ac:dyDescent="0.25">
      <c r="A8" s="127" t="s">
        <v>201</v>
      </c>
      <c r="B8" s="128" t="s">
        <v>206</v>
      </c>
      <c r="C8" s="128" t="s">
        <v>520</v>
      </c>
      <c r="D8" s="128" t="s">
        <v>523</v>
      </c>
      <c r="E8" s="127">
        <v>15</v>
      </c>
      <c r="F8" s="127">
        <v>2</v>
      </c>
      <c r="G8" s="127">
        <v>1</v>
      </c>
      <c r="H8" s="127">
        <v>0</v>
      </c>
      <c r="I8" s="128" t="s">
        <v>522</v>
      </c>
      <c r="J8" s="146">
        <v>6328</v>
      </c>
      <c r="K8" s="146">
        <v>6328</v>
      </c>
      <c r="L8" s="146">
        <v>12306</v>
      </c>
    </row>
    <row r="9" spans="1:12" x14ac:dyDescent="0.25">
      <c r="A9" s="123" t="s">
        <v>201</v>
      </c>
      <c r="B9" s="124" t="s">
        <v>207</v>
      </c>
      <c r="C9" s="124" t="s">
        <v>520</v>
      </c>
      <c r="D9" s="124" t="s">
        <v>521</v>
      </c>
      <c r="E9" s="123">
        <v>16</v>
      </c>
      <c r="F9" s="123">
        <v>4</v>
      </c>
      <c r="G9" s="123">
        <v>1</v>
      </c>
      <c r="H9" s="123">
        <v>0</v>
      </c>
      <c r="I9" s="124" t="s">
        <v>522</v>
      </c>
      <c r="J9" s="147">
        <v>6460</v>
      </c>
      <c r="K9" s="147">
        <v>6460</v>
      </c>
      <c r="L9" s="147">
        <v>11960</v>
      </c>
    </row>
    <row r="10" spans="1:12" x14ac:dyDescent="0.25">
      <c r="A10" s="127" t="s">
        <v>208</v>
      </c>
      <c r="B10" s="128" t="s">
        <v>209</v>
      </c>
      <c r="C10" s="128" t="s">
        <v>520</v>
      </c>
      <c r="D10" s="128" t="s">
        <v>521</v>
      </c>
      <c r="E10" s="127">
        <v>15</v>
      </c>
      <c r="F10" s="127">
        <v>2</v>
      </c>
      <c r="G10" s="127">
        <v>1</v>
      </c>
      <c r="H10" s="127">
        <v>0</v>
      </c>
      <c r="I10" s="128" t="s">
        <v>522</v>
      </c>
      <c r="J10" s="146">
        <v>10233</v>
      </c>
      <c r="K10" s="146">
        <v>13837</v>
      </c>
      <c r="L10" s="146">
        <v>28559</v>
      </c>
    </row>
    <row r="11" spans="1:12" x14ac:dyDescent="0.25">
      <c r="A11" s="123" t="s">
        <v>210</v>
      </c>
      <c r="B11" s="124" t="s">
        <v>211</v>
      </c>
      <c r="C11" s="124" t="s">
        <v>520</v>
      </c>
      <c r="D11" s="124" t="s">
        <v>521</v>
      </c>
      <c r="E11" s="123">
        <v>17</v>
      </c>
      <c r="F11" s="123">
        <v>2</v>
      </c>
      <c r="G11" s="123">
        <v>1</v>
      </c>
      <c r="H11" s="123">
        <v>0</v>
      </c>
      <c r="I11" s="124" t="s">
        <v>524</v>
      </c>
      <c r="J11" s="147">
        <v>4373</v>
      </c>
      <c r="K11" s="147">
        <v>11000</v>
      </c>
      <c r="L11" s="147">
        <v>11000</v>
      </c>
    </row>
    <row r="12" spans="1:12" x14ac:dyDescent="0.25">
      <c r="A12" s="127" t="s">
        <v>210</v>
      </c>
      <c r="B12" s="128" t="s">
        <v>212</v>
      </c>
      <c r="C12" s="128" t="s">
        <v>520</v>
      </c>
      <c r="D12" s="128" t="s">
        <v>521</v>
      </c>
      <c r="E12" s="127">
        <v>16</v>
      </c>
      <c r="F12" s="127">
        <v>2</v>
      </c>
      <c r="G12" s="127">
        <v>0</v>
      </c>
      <c r="H12" s="127">
        <v>0</v>
      </c>
      <c r="I12" s="128" t="s">
        <v>522</v>
      </c>
      <c r="J12" s="146">
        <v>6546</v>
      </c>
      <c r="K12" s="146">
        <v>6546</v>
      </c>
      <c r="L12" s="146">
        <v>13080</v>
      </c>
    </row>
    <row r="13" spans="1:12" x14ac:dyDescent="0.25">
      <c r="A13" s="123" t="s">
        <v>210</v>
      </c>
      <c r="B13" s="124" t="s">
        <v>213</v>
      </c>
      <c r="C13" s="124" t="s">
        <v>520</v>
      </c>
      <c r="D13" s="124" t="s">
        <v>168</v>
      </c>
      <c r="E13" s="123">
        <v>16</v>
      </c>
      <c r="F13" s="123">
        <v>2</v>
      </c>
      <c r="G13" s="123">
        <v>0</v>
      </c>
      <c r="H13" s="123">
        <v>0</v>
      </c>
      <c r="I13" s="124" t="s">
        <v>524</v>
      </c>
      <c r="J13" s="147">
        <v>6624</v>
      </c>
      <c r="K13" s="147">
        <v>6624</v>
      </c>
      <c r="L13" s="147">
        <v>12696</v>
      </c>
    </row>
    <row r="14" spans="1:12" x14ac:dyDescent="0.25">
      <c r="A14" s="127" t="s">
        <v>214</v>
      </c>
      <c r="B14" s="128" t="s">
        <v>215</v>
      </c>
      <c r="C14" s="128" t="s">
        <v>520</v>
      </c>
      <c r="D14" s="128" t="s">
        <v>521</v>
      </c>
      <c r="E14" s="127">
        <v>16</v>
      </c>
      <c r="F14" s="127">
        <v>2</v>
      </c>
      <c r="G14" s="127">
        <v>1</v>
      </c>
      <c r="H14" s="127">
        <v>0</v>
      </c>
      <c r="I14" s="128" t="s">
        <v>522</v>
      </c>
      <c r="J14" s="146">
        <v>5400</v>
      </c>
      <c r="K14" s="146">
        <v>5780</v>
      </c>
      <c r="L14" s="146">
        <v>7680</v>
      </c>
    </row>
    <row r="15" spans="1:12" x14ac:dyDescent="0.25">
      <c r="A15" s="123" t="s">
        <v>214</v>
      </c>
      <c r="B15" s="124" t="s">
        <v>216</v>
      </c>
      <c r="C15" s="124" t="s">
        <v>520</v>
      </c>
      <c r="D15" s="124" t="s">
        <v>521</v>
      </c>
      <c r="E15" s="123">
        <v>16</v>
      </c>
      <c r="F15" s="123">
        <v>2</v>
      </c>
      <c r="G15" s="123">
        <v>0</v>
      </c>
      <c r="H15" s="123">
        <v>0</v>
      </c>
      <c r="I15" s="124" t="s">
        <v>522</v>
      </c>
      <c r="J15" s="147">
        <v>9759</v>
      </c>
      <c r="K15" s="147">
        <v>9759</v>
      </c>
      <c r="L15" s="147">
        <v>11870</v>
      </c>
    </row>
    <row r="16" spans="1:12" x14ac:dyDescent="0.25">
      <c r="A16" s="127" t="s">
        <v>217</v>
      </c>
      <c r="B16" s="128" t="s">
        <v>218</v>
      </c>
      <c r="C16" s="128" t="s">
        <v>520</v>
      </c>
      <c r="D16" s="128" t="s">
        <v>521</v>
      </c>
      <c r="E16" s="127">
        <v>18</v>
      </c>
      <c r="F16" s="127">
        <v>2</v>
      </c>
      <c r="G16" s="127">
        <v>1</v>
      </c>
      <c r="H16" s="127">
        <v>0</v>
      </c>
      <c r="I16" s="128" t="s">
        <v>522</v>
      </c>
      <c r="J16" s="146">
        <v>4761</v>
      </c>
      <c r="K16" s="146">
        <v>4761</v>
      </c>
      <c r="L16" s="146">
        <v>11673</v>
      </c>
    </row>
    <row r="17" spans="1:12" ht="14.5" x14ac:dyDescent="0.25">
      <c r="A17" s="123" t="s">
        <v>217</v>
      </c>
      <c r="B17" s="124" t="s">
        <v>219</v>
      </c>
      <c r="C17" s="124" t="s">
        <v>520</v>
      </c>
      <c r="D17" s="124" t="s">
        <v>521</v>
      </c>
      <c r="E17" s="123">
        <v>18</v>
      </c>
      <c r="F17" s="123">
        <v>2</v>
      </c>
      <c r="G17" s="123">
        <v>0</v>
      </c>
      <c r="H17" s="123">
        <v>0</v>
      </c>
      <c r="I17" s="124" t="s">
        <v>522</v>
      </c>
      <c r="J17" s="151" t="s">
        <v>539</v>
      </c>
      <c r="K17" s="147" t="s">
        <v>538</v>
      </c>
      <c r="L17" s="147" t="s">
        <v>538</v>
      </c>
    </row>
    <row r="18" spans="1:12" x14ac:dyDescent="0.25">
      <c r="A18" s="127" t="s">
        <v>217</v>
      </c>
      <c r="B18" s="128" t="s">
        <v>220</v>
      </c>
      <c r="C18" s="128" t="s">
        <v>520</v>
      </c>
      <c r="D18" s="128" t="s">
        <v>525</v>
      </c>
      <c r="E18" s="127">
        <v>8</v>
      </c>
      <c r="F18" s="127">
        <v>4</v>
      </c>
      <c r="G18" s="127">
        <v>0</v>
      </c>
      <c r="H18" s="127">
        <v>1</v>
      </c>
      <c r="I18" s="128" t="s">
        <v>522</v>
      </c>
      <c r="J18" s="146">
        <v>3210</v>
      </c>
      <c r="K18" s="146">
        <v>3210</v>
      </c>
      <c r="L18" s="146">
        <v>9060</v>
      </c>
    </row>
    <row r="19" spans="1:12" x14ac:dyDescent="0.25">
      <c r="A19" s="123" t="s">
        <v>217</v>
      </c>
      <c r="B19" s="124" t="s">
        <v>221</v>
      </c>
      <c r="C19" s="124" t="s">
        <v>520</v>
      </c>
      <c r="D19" s="124" t="s">
        <v>521</v>
      </c>
      <c r="E19" s="123">
        <v>17</v>
      </c>
      <c r="F19" s="123">
        <v>2</v>
      </c>
      <c r="G19" s="123">
        <v>0</v>
      </c>
      <c r="H19" s="123">
        <v>1</v>
      </c>
      <c r="I19" s="124" t="s">
        <v>522</v>
      </c>
      <c r="J19" s="147">
        <v>1555</v>
      </c>
      <c r="K19" s="147">
        <v>3096</v>
      </c>
      <c r="L19" s="147">
        <v>11170</v>
      </c>
    </row>
    <row r="20" spans="1:12" x14ac:dyDescent="0.25">
      <c r="A20" s="127" t="s">
        <v>217</v>
      </c>
      <c r="B20" s="128" t="s">
        <v>222</v>
      </c>
      <c r="C20" s="128" t="s">
        <v>520</v>
      </c>
      <c r="D20" s="128" t="s">
        <v>521</v>
      </c>
      <c r="E20" s="127">
        <v>17</v>
      </c>
      <c r="F20" s="127">
        <v>2</v>
      </c>
      <c r="G20" s="127">
        <v>0</v>
      </c>
      <c r="H20" s="127">
        <v>0</v>
      </c>
      <c r="I20" s="128" t="s">
        <v>522</v>
      </c>
      <c r="J20" s="146">
        <v>3554</v>
      </c>
      <c r="K20" s="146">
        <v>3554</v>
      </c>
      <c r="L20" s="146">
        <v>3554</v>
      </c>
    </row>
    <row r="21" spans="1:12" x14ac:dyDescent="0.25">
      <c r="A21" s="123" t="s">
        <v>217</v>
      </c>
      <c r="B21" s="124" t="s">
        <v>223</v>
      </c>
      <c r="C21" s="124" t="s">
        <v>520</v>
      </c>
      <c r="D21" s="124" t="s">
        <v>521</v>
      </c>
      <c r="E21" s="123">
        <v>16</v>
      </c>
      <c r="F21" s="123">
        <v>2</v>
      </c>
      <c r="G21" s="123">
        <v>1</v>
      </c>
      <c r="H21" s="123">
        <v>0</v>
      </c>
      <c r="I21" s="124" t="s">
        <v>522</v>
      </c>
      <c r="J21" s="147">
        <v>3846</v>
      </c>
      <c r="K21" s="147">
        <v>14258</v>
      </c>
      <c r="L21" s="147">
        <v>14258</v>
      </c>
    </row>
    <row r="22" spans="1:12" x14ac:dyDescent="0.25">
      <c r="A22" s="127" t="s">
        <v>217</v>
      </c>
      <c r="B22" s="128" t="s">
        <v>224</v>
      </c>
      <c r="C22" s="128" t="s">
        <v>520</v>
      </c>
      <c r="D22" s="128" t="s">
        <v>521</v>
      </c>
      <c r="E22" s="127">
        <v>16</v>
      </c>
      <c r="F22" s="127">
        <v>2</v>
      </c>
      <c r="G22" s="127">
        <v>0</v>
      </c>
      <c r="H22" s="127">
        <v>0</v>
      </c>
      <c r="I22" s="128" t="s">
        <v>522</v>
      </c>
      <c r="J22" s="146">
        <v>3083</v>
      </c>
      <c r="K22" s="146">
        <v>3083</v>
      </c>
      <c r="L22" s="146">
        <v>9721</v>
      </c>
    </row>
    <row r="23" spans="1:12" x14ac:dyDescent="0.25">
      <c r="A23" s="123" t="s">
        <v>217</v>
      </c>
      <c r="B23" s="124" t="s">
        <v>225</v>
      </c>
      <c r="C23" s="124" t="s">
        <v>520</v>
      </c>
      <c r="D23" s="124" t="s">
        <v>521</v>
      </c>
      <c r="E23" s="123">
        <v>16</v>
      </c>
      <c r="F23" s="123">
        <v>2</v>
      </c>
      <c r="G23" s="123">
        <v>0</v>
      </c>
      <c r="H23" s="123">
        <v>1</v>
      </c>
      <c r="I23" s="124" t="s">
        <v>522</v>
      </c>
      <c r="J23" s="147">
        <v>3745</v>
      </c>
      <c r="K23" s="147">
        <v>3745</v>
      </c>
      <c r="L23" s="147">
        <v>9745</v>
      </c>
    </row>
    <row r="24" spans="1:12" x14ac:dyDescent="0.25">
      <c r="A24" s="127" t="s">
        <v>217</v>
      </c>
      <c r="B24" s="128" t="s">
        <v>226</v>
      </c>
      <c r="C24" s="128" t="s">
        <v>520</v>
      </c>
      <c r="D24" s="128" t="s">
        <v>521</v>
      </c>
      <c r="E24" s="127">
        <v>16</v>
      </c>
      <c r="F24" s="127">
        <v>2</v>
      </c>
      <c r="G24" s="127">
        <v>0</v>
      </c>
      <c r="H24" s="127">
        <v>0</v>
      </c>
      <c r="I24" s="128" t="s">
        <v>522</v>
      </c>
      <c r="J24" s="146">
        <v>3254</v>
      </c>
      <c r="K24" s="146">
        <v>3254</v>
      </c>
      <c r="L24" s="146">
        <v>8091</v>
      </c>
    </row>
    <row r="25" spans="1:12" x14ac:dyDescent="0.25">
      <c r="A25" s="123" t="s">
        <v>217</v>
      </c>
      <c r="B25" s="124" t="s">
        <v>227</v>
      </c>
      <c r="C25" s="124" t="s">
        <v>520</v>
      </c>
      <c r="D25" s="124" t="s">
        <v>521</v>
      </c>
      <c r="E25" s="123">
        <v>16</v>
      </c>
      <c r="F25" s="123">
        <v>2</v>
      </c>
      <c r="G25" s="123">
        <v>1</v>
      </c>
      <c r="H25" s="123">
        <v>0</v>
      </c>
      <c r="I25" s="124" t="s">
        <v>522</v>
      </c>
      <c r="J25" s="147">
        <v>4404</v>
      </c>
      <c r="K25" s="147">
        <v>4404</v>
      </c>
      <c r="L25" s="147">
        <v>11692</v>
      </c>
    </row>
    <row r="26" spans="1:12" x14ac:dyDescent="0.25">
      <c r="A26" s="127" t="s">
        <v>217</v>
      </c>
      <c r="B26" s="128" t="s">
        <v>228</v>
      </c>
      <c r="C26" s="128" t="s">
        <v>520</v>
      </c>
      <c r="D26" s="128" t="s">
        <v>526</v>
      </c>
      <c r="E26" s="127">
        <v>12</v>
      </c>
      <c r="F26" s="127">
        <v>3</v>
      </c>
      <c r="G26" s="127">
        <v>0</v>
      </c>
      <c r="H26" s="127">
        <v>0</v>
      </c>
      <c r="I26" s="128" t="s">
        <v>522</v>
      </c>
      <c r="J26" s="146">
        <v>3330</v>
      </c>
      <c r="K26" s="146">
        <v>3330</v>
      </c>
      <c r="L26" s="146">
        <v>10205</v>
      </c>
    </row>
    <row r="27" spans="1:12" x14ac:dyDescent="0.25">
      <c r="A27" s="123" t="s">
        <v>217</v>
      </c>
      <c r="B27" s="124" t="s">
        <v>229</v>
      </c>
      <c r="C27" s="124" t="s">
        <v>520</v>
      </c>
      <c r="D27" s="124" t="s">
        <v>521</v>
      </c>
      <c r="E27" s="123">
        <v>19</v>
      </c>
      <c r="F27" s="123">
        <v>2</v>
      </c>
      <c r="G27" s="123">
        <v>0</v>
      </c>
      <c r="H27" s="123">
        <v>0</v>
      </c>
      <c r="I27" s="124" t="s">
        <v>522</v>
      </c>
      <c r="J27" s="147">
        <v>5866</v>
      </c>
      <c r="K27" s="147">
        <v>5866</v>
      </c>
      <c r="L27" s="147">
        <v>5866</v>
      </c>
    </row>
    <row r="28" spans="1:12" x14ac:dyDescent="0.25">
      <c r="A28" s="127" t="s">
        <v>217</v>
      </c>
      <c r="B28" s="128" t="s">
        <v>230</v>
      </c>
      <c r="C28" s="128" t="s">
        <v>520</v>
      </c>
      <c r="D28" s="128" t="s">
        <v>521</v>
      </c>
      <c r="E28" s="127">
        <v>16</v>
      </c>
      <c r="F28" s="127">
        <v>2</v>
      </c>
      <c r="G28" s="127">
        <v>0</v>
      </c>
      <c r="H28" s="127">
        <v>1</v>
      </c>
      <c r="I28" s="128" t="s">
        <v>522</v>
      </c>
      <c r="J28" s="146">
        <v>2325</v>
      </c>
      <c r="K28" s="146">
        <v>2325</v>
      </c>
      <c r="L28" s="146">
        <v>9931</v>
      </c>
    </row>
    <row r="29" spans="1:12" x14ac:dyDescent="0.25">
      <c r="A29" s="123" t="s">
        <v>217</v>
      </c>
      <c r="B29" s="124" t="s">
        <v>231</v>
      </c>
      <c r="C29" s="124" t="s">
        <v>520</v>
      </c>
      <c r="D29" s="124" t="s">
        <v>521</v>
      </c>
      <c r="E29" s="123">
        <v>16</v>
      </c>
      <c r="F29" s="123">
        <v>2</v>
      </c>
      <c r="G29" s="123">
        <v>0</v>
      </c>
      <c r="H29" s="123">
        <v>1</v>
      </c>
      <c r="I29" s="124" t="s">
        <v>522</v>
      </c>
      <c r="J29" s="147">
        <v>3878</v>
      </c>
      <c r="K29" s="147">
        <v>3878</v>
      </c>
      <c r="L29" s="147">
        <v>10148</v>
      </c>
    </row>
    <row r="30" spans="1:12" x14ac:dyDescent="0.25">
      <c r="A30" s="127" t="s">
        <v>217</v>
      </c>
      <c r="B30" s="128" t="s">
        <v>232</v>
      </c>
      <c r="C30" s="128" t="s">
        <v>520</v>
      </c>
      <c r="D30" s="128" t="s">
        <v>521</v>
      </c>
      <c r="E30" s="127">
        <v>12</v>
      </c>
      <c r="F30" s="127">
        <v>3</v>
      </c>
      <c r="G30" s="127">
        <v>0</v>
      </c>
      <c r="H30" s="127">
        <v>1</v>
      </c>
      <c r="I30" s="128" t="s">
        <v>522</v>
      </c>
      <c r="J30" s="146">
        <v>3617</v>
      </c>
      <c r="K30" s="146">
        <v>3617</v>
      </c>
      <c r="L30" s="146">
        <v>8947</v>
      </c>
    </row>
    <row r="31" spans="1:12" x14ac:dyDescent="0.25">
      <c r="A31" s="123" t="s">
        <v>217</v>
      </c>
      <c r="B31" s="124" t="s">
        <v>233</v>
      </c>
      <c r="C31" s="124" t="s">
        <v>520</v>
      </c>
      <c r="D31" s="124" t="s">
        <v>521</v>
      </c>
      <c r="E31" s="123">
        <v>16</v>
      </c>
      <c r="F31" s="123">
        <v>2</v>
      </c>
      <c r="G31" s="123">
        <v>0</v>
      </c>
      <c r="H31" s="123">
        <v>1</v>
      </c>
      <c r="I31" s="124" t="s">
        <v>522</v>
      </c>
      <c r="J31" s="147">
        <v>2948</v>
      </c>
      <c r="K31" s="147">
        <v>2948</v>
      </c>
      <c r="L31" s="147">
        <v>8800</v>
      </c>
    </row>
    <row r="32" spans="1:12" x14ac:dyDescent="0.25">
      <c r="A32" s="127" t="s">
        <v>217</v>
      </c>
      <c r="B32" s="128" t="s">
        <v>234</v>
      </c>
      <c r="C32" s="128" t="s">
        <v>520</v>
      </c>
      <c r="D32" s="128" t="s">
        <v>521</v>
      </c>
      <c r="E32" s="127">
        <v>14</v>
      </c>
      <c r="F32" s="127">
        <v>2</v>
      </c>
      <c r="G32" s="127">
        <v>0</v>
      </c>
      <c r="H32" s="127">
        <v>0</v>
      </c>
      <c r="I32" s="128" t="s">
        <v>522</v>
      </c>
      <c r="J32" s="146">
        <v>5687</v>
      </c>
      <c r="K32" s="146">
        <v>5687</v>
      </c>
      <c r="L32" s="146">
        <v>13260</v>
      </c>
    </row>
    <row r="33" spans="1:12" x14ac:dyDescent="0.25">
      <c r="A33" s="123" t="s">
        <v>217</v>
      </c>
      <c r="B33" s="124" t="s">
        <v>235</v>
      </c>
      <c r="C33" s="124" t="s">
        <v>520</v>
      </c>
      <c r="D33" s="124" t="s">
        <v>521</v>
      </c>
      <c r="E33" s="123">
        <v>16</v>
      </c>
      <c r="F33" s="123">
        <v>2</v>
      </c>
      <c r="G33" s="123">
        <v>2</v>
      </c>
      <c r="H33" s="123">
        <v>0</v>
      </c>
      <c r="I33" s="124" t="s">
        <v>522</v>
      </c>
      <c r="J33" s="147">
        <v>2450</v>
      </c>
      <c r="K33" s="147">
        <v>2450</v>
      </c>
      <c r="L33" s="147">
        <v>8855</v>
      </c>
    </row>
    <row r="34" spans="1:12" x14ac:dyDescent="0.25">
      <c r="A34" s="127" t="s">
        <v>217</v>
      </c>
      <c r="B34" s="128" t="s">
        <v>236</v>
      </c>
      <c r="C34" s="128" t="s">
        <v>520</v>
      </c>
      <c r="D34" s="128" t="s">
        <v>521</v>
      </c>
      <c r="E34" s="127">
        <v>16</v>
      </c>
      <c r="F34" s="127">
        <v>2</v>
      </c>
      <c r="G34" s="127">
        <v>1</v>
      </c>
      <c r="H34" s="127">
        <v>1</v>
      </c>
      <c r="I34" s="128" t="s">
        <v>522</v>
      </c>
      <c r="J34" s="146">
        <v>3836</v>
      </c>
      <c r="K34" s="146">
        <v>3836</v>
      </c>
      <c r="L34" s="146">
        <v>9000</v>
      </c>
    </row>
    <row r="35" spans="1:12" x14ac:dyDescent="0.25">
      <c r="A35" s="123" t="s">
        <v>217</v>
      </c>
      <c r="B35" s="124" t="s">
        <v>237</v>
      </c>
      <c r="C35" s="124" t="s">
        <v>520</v>
      </c>
      <c r="D35" s="124" t="s">
        <v>521</v>
      </c>
      <c r="E35" s="123">
        <v>17</v>
      </c>
      <c r="F35" s="123">
        <v>2</v>
      </c>
      <c r="G35" s="123">
        <v>1</v>
      </c>
      <c r="H35" s="123">
        <v>0</v>
      </c>
      <c r="I35" s="124" t="s">
        <v>524</v>
      </c>
      <c r="J35" s="147">
        <v>4150</v>
      </c>
      <c r="K35" s="147">
        <v>4150</v>
      </c>
      <c r="L35" s="147">
        <v>8650</v>
      </c>
    </row>
    <row r="36" spans="1:12" x14ac:dyDescent="0.25">
      <c r="A36" s="127" t="s">
        <v>238</v>
      </c>
      <c r="B36" s="128" t="s">
        <v>239</v>
      </c>
      <c r="C36" s="128" t="s">
        <v>520</v>
      </c>
      <c r="D36" s="128" t="s">
        <v>521</v>
      </c>
      <c r="E36" s="127">
        <v>15</v>
      </c>
      <c r="F36" s="127">
        <v>2</v>
      </c>
      <c r="G36" s="127">
        <v>1</v>
      </c>
      <c r="H36" s="127">
        <v>0</v>
      </c>
      <c r="I36" s="128" t="s">
        <v>522</v>
      </c>
      <c r="J36" s="146">
        <v>9747</v>
      </c>
      <c r="K36" s="146">
        <v>9747</v>
      </c>
      <c r="L36" s="146">
        <v>28934</v>
      </c>
    </row>
    <row r="37" spans="1:12" x14ac:dyDescent="0.25">
      <c r="A37" s="123" t="s">
        <v>238</v>
      </c>
      <c r="B37" s="124" t="s">
        <v>240</v>
      </c>
      <c r="C37" s="124" t="s">
        <v>520</v>
      </c>
      <c r="D37" s="124" t="s">
        <v>526</v>
      </c>
      <c r="E37" s="123">
        <v>9</v>
      </c>
      <c r="F37" s="123">
        <v>4</v>
      </c>
      <c r="G37" s="123">
        <v>1</v>
      </c>
      <c r="H37" s="123">
        <v>0</v>
      </c>
      <c r="I37" s="124" t="s">
        <v>522</v>
      </c>
      <c r="J37" s="147">
        <v>6535</v>
      </c>
      <c r="K37" s="147">
        <v>11990</v>
      </c>
      <c r="L37" s="147">
        <v>11990</v>
      </c>
    </row>
    <row r="38" spans="1:12" x14ac:dyDescent="0.25">
      <c r="A38" s="127" t="s">
        <v>238</v>
      </c>
      <c r="B38" s="128" t="s">
        <v>241</v>
      </c>
      <c r="C38" s="128" t="s">
        <v>520</v>
      </c>
      <c r="D38" s="128" t="s">
        <v>521</v>
      </c>
      <c r="E38" s="127">
        <v>15</v>
      </c>
      <c r="F38" s="127">
        <v>2</v>
      </c>
      <c r="G38" s="127">
        <v>1</v>
      </c>
      <c r="H38" s="127">
        <v>0</v>
      </c>
      <c r="I38" s="128" t="s">
        <v>522</v>
      </c>
      <c r="J38" s="146">
        <v>10238</v>
      </c>
      <c r="K38" s="146">
        <v>13812</v>
      </c>
      <c r="L38" s="146">
        <v>32414</v>
      </c>
    </row>
    <row r="39" spans="1:12" x14ac:dyDescent="0.25">
      <c r="A39" s="123" t="s">
        <v>242</v>
      </c>
      <c r="B39" s="124" t="s">
        <v>243</v>
      </c>
      <c r="C39" s="124" t="s">
        <v>520</v>
      </c>
      <c r="D39" s="124" t="s">
        <v>521</v>
      </c>
      <c r="E39" s="123">
        <v>16</v>
      </c>
      <c r="F39" s="123">
        <v>2</v>
      </c>
      <c r="G39" s="123">
        <v>0</v>
      </c>
      <c r="H39" s="123">
        <v>0</v>
      </c>
      <c r="I39" s="124" t="s">
        <v>522</v>
      </c>
      <c r="J39" s="147">
        <v>21550</v>
      </c>
      <c r="K39" s="147">
        <v>21550</v>
      </c>
      <c r="L39" s="147">
        <v>21550</v>
      </c>
    </row>
    <row r="40" spans="1:12" x14ac:dyDescent="0.25">
      <c r="A40" s="127" t="s">
        <v>242</v>
      </c>
      <c r="B40" s="128" t="s">
        <v>244</v>
      </c>
      <c r="C40" s="128" t="s">
        <v>520</v>
      </c>
      <c r="D40" s="128" t="s">
        <v>521</v>
      </c>
      <c r="E40" s="127">
        <v>32</v>
      </c>
      <c r="F40" s="127">
        <v>2</v>
      </c>
      <c r="G40" s="127">
        <v>1</v>
      </c>
      <c r="H40" s="127">
        <v>0</v>
      </c>
      <c r="I40" s="128" t="s">
        <v>522</v>
      </c>
      <c r="J40" s="146">
        <v>10248</v>
      </c>
      <c r="K40" s="146">
        <v>12420</v>
      </c>
      <c r="L40" s="146">
        <v>12420</v>
      </c>
    </row>
    <row r="41" spans="1:12" x14ac:dyDescent="0.25">
      <c r="A41" s="123" t="s">
        <v>242</v>
      </c>
      <c r="B41" s="124" t="s">
        <v>245</v>
      </c>
      <c r="C41" s="124" t="s">
        <v>520</v>
      </c>
      <c r="D41" s="124" t="s">
        <v>521</v>
      </c>
      <c r="E41" s="123">
        <v>15</v>
      </c>
      <c r="F41" s="123">
        <v>2</v>
      </c>
      <c r="G41" s="123">
        <v>1</v>
      </c>
      <c r="H41" s="123">
        <v>1</v>
      </c>
      <c r="I41" s="124" t="s">
        <v>522</v>
      </c>
      <c r="J41" s="147">
        <v>8684</v>
      </c>
      <c r="K41" s="147">
        <v>8684</v>
      </c>
      <c r="L41" s="147">
        <v>17270</v>
      </c>
    </row>
    <row r="42" spans="1:12" x14ac:dyDescent="0.25">
      <c r="A42" s="127" t="s">
        <v>246</v>
      </c>
      <c r="B42" s="128" t="s">
        <v>247</v>
      </c>
      <c r="C42" s="128" t="s">
        <v>527</v>
      </c>
      <c r="D42" s="128" t="s">
        <v>525</v>
      </c>
      <c r="E42" s="127">
        <v>18</v>
      </c>
      <c r="F42" s="127">
        <v>2</v>
      </c>
      <c r="G42" s="127">
        <v>1</v>
      </c>
      <c r="H42" s="127">
        <v>0</v>
      </c>
      <c r="I42" s="128" t="s">
        <v>522</v>
      </c>
      <c r="J42" s="146">
        <v>4356</v>
      </c>
      <c r="K42" s="146">
        <v>4356</v>
      </c>
      <c r="L42" s="146">
        <v>15695</v>
      </c>
    </row>
    <row r="43" spans="1:12" x14ac:dyDescent="0.25">
      <c r="A43" s="123" t="s">
        <v>246</v>
      </c>
      <c r="B43" s="124" t="s">
        <v>248</v>
      </c>
      <c r="C43" s="124" t="s">
        <v>527</v>
      </c>
      <c r="D43" s="124" t="s">
        <v>521</v>
      </c>
      <c r="E43" s="123">
        <v>16</v>
      </c>
      <c r="F43" s="123">
        <v>0</v>
      </c>
      <c r="G43" s="123">
        <v>1</v>
      </c>
      <c r="H43" s="123">
        <v>0</v>
      </c>
      <c r="I43" s="124" t="s">
        <v>524</v>
      </c>
      <c r="J43" s="147">
        <v>7970</v>
      </c>
      <c r="K43" s="147">
        <v>7970</v>
      </c>
      <c r="L43" s="147">
        <v>20725</v>
      </c>
    </row>
    <row r="44" spans="1:12" x14ac:dyDescent="0.25">
      <c r="A44" s="127" t="s">
        <v>246</v>
      </c>
      <c r="B44" s="128" t="s">
        <v>249</v>
      </c>
      <c r="C44" s="128" t="s">
        <v>520</v>
      </c>
      <c r="D44" s="128" t="s">
        <v>168</v>
      </c>
      <c r="E44" s="127">
        <v>10</v>
      </c>
      <c r="F44" s="127">
        <v>4</v>
      </c>
      <c r="G44" s="127">
        <v>0</v>
      </c>
      <c r="H44" s="127">
        <v>0</v>
      </c>
      <c r="I44" s="128" t="s">
        <v>522</v>
      </c>
      <c r="J44" s="146">
        <v>4760</v>
      </c>
      <c r="K44" s="146">
        <v>4760</v>
      </c>
      <c r="L44" s="146">
        <v>15571</v>
      </c>
    </row>
    <row r="45" spans="1:12" x14ac:dyDescent="0.25">
      <c r="A45" s="123" t="s">
        <v>246</v>
      </c>
      <c r="B45" s="124" t="s">
        <v>250</v>
      </c>
      <c r="C45" s="124" t="s">
        <v>168</v>
      </c>
      <c r="D45" s="124" t="s">
        <v>521</v>
      </c>
      <c r="E45" s="123">
        <v>16</v>
      </c>
      <c r="F45" s="123">
        <v>2</v>
      </c>
      <c r="G45" s="123">
        <v>1</v>
      </c>
      <c r="H45" s="123">
        <v>0</v>
      </c>
      <c r="I45" s="124" t="s">
        <v>522</v>
      </c>
      <c r="J45" s="147">
        <v>8780</v>
      </c>
      <c r="K45" s="147">
        <v>8780</v>
      </c>
      <c r="L45" s="147">
        <v>24519</v>
      </c>
    </row>
    <row r="46" spans="1:12" x14ac:dyDescent="0.25">
      <c r="A46" s="127" t="s">
        <v>246</v>
      </c>
      <c r="B46" s="128" t="s">
        <v>251</v>
      </c>
      <c r="C46" s="128" t="s">
        <v>520</v>
      </c>
      <c r="D46" s="128" t="s">
        <v>521</v>
      </c>
      <c r="E46" s="127">
        <v>15</v>
      </c>
      <c r="F46" s="127">
        <v>2</v>
      </c>
      <c r="G46" s="127">
        <v>2</v>
      </c>
      <c r="H46" s="127">
        <v>0</v>
      </c>
      <c r="I46" s="128" t="s">
        <v>522</v>
      </c>
      <c r="J46" s="146">
        <v>7070</v>
      </c>
      <c r="K46" s="146">
        <v>7070</v>
      </c>
      <c r="L46" s="146">
        <v>19198</v>
      </c>
    </row>
    <row r="47" spans="1:12" x14ac:dyDescent="0.25">
      <c r="A47" s="123" t="s">
        <v>246</v>
      </c>
      <c r="B47" s="124" t="s">
        <v>252</v>
      </c>
      <c r="C47" s="124" t="s">
        <v>527</v>
      </c>
      <c r="D47" s="124" t="s">
        <v>521</v>
      </c>
      <c r="E47" s="123">
        <v>16</v>
      </c>
      <c r="F47" s="123">
        <v>2</v>
      </c>
      <c r="G47" s="123">
        <v>2</v>
      </c>
      <c r="H47" s="123">
        <v>0</v>
      </c>
      <c r="I47" s="124" t="s">
        <v>522</v>
      </c>
      <c r="J47" s="147">
        <v>7174</v>
      </c>
      <c r="K47" s="147">
        <v>7174</v>
      </c>
      <c r="L47" s="147">
        <v>22262</v>
      </c>
    </row>
    <row r="48" spans="1:12" x14ac:dyDescent="0.25">
      <c r="A48" s="127" t="s">
        <v>246</v>
      </c>
      <c r="B48" s="128" t="s">
        <v>253</v>
      </c>
      <c r="C48" s="128" t="s">
        <v>527</v>
      </c>
      <c r="D48" s="128" t="s">
        <v>168</v>
      </c>
      <c r="E48" s="127">
        <v>9</v>
      </c>
      <c r="F48" s="127">
        <v>4</v>
      </c>
      <c r="G48" s="127">
        <v>1</v>
      </c>
      <c r="H48" s="127">
        <v>0</v>
      </c>
      <c r="I48" s="128" t="s">
        <v>522</v>
      </c>
      <c r="J48" s="146">
        <v>4945</v>
      </c>
      <c r="K48" s="146">
        <v>4945</v>
      </c>
      <c r="L48" s="146">
        <v>15265</v>
      </c>
    </row>
    <row r="49" spans="1:12" x14ac:dyDescent="0.25">
      <c r="A49" s="123" t="s">
        <v>246</v>
      </c>
      <c r="B49" s="124" t="s">
        <v>254</v>
      </c>
      <c r="C49" s="124" t="s">
        <v>520</v>
      </c>
      <c r="D49" s="124" t="s">
        <v>521</v>
      </c>
      <c r="E49" s="123">
        <v>16</v>
      </c>
      <c r="F49" s="123">
        <v>2</v>
      </c>
      <c r="G49" s="123">
        <v>0</v>
      </c>
      <c r="H49" s="123">
        <v>0</v>
      </c>
      <c r="I49" s="124" t="s">
        <v>522</v>
      </c>
      <c r="J49" s="147">
        <v>4282</v>
      </c>
      <c r="K49" s="147">
        <v>4282</v>
      </c>
      <c r="L49" s="147">
        <v>15107</v>
      </c>
    </row>
    <row r="50" spans="1:12" x14ac:dyDescent="0.25">
      <c r="A50" s="127" t="s">
        <v>246</v>
      </c>
      <c r="B50" s="128" t="s">
        <v>255</v>
      </c>
      <c r="C50" s="128" t="s">
        <v>520</v>
      </c>
      <c r="D50" s="128" t="s">
        <v>521</v>
      </c>
      <c r="E50" s="127">
        <v>16</v>
      </c>
      <c r="F50" s="127">
        <v>3</v>
      </c>
      <c r="G50" s="127">
        <v>1</v>
      </c>
      <c r="H50" s="127">
        <v>0</v>
      </c>
      <c r="I50" s="128" t="s">
        <v>522</v>
      </c>
      <c r="J50" s="146">
        <v>7816</v>
      </c>
      <c r="K50" s="146">
        <v>7816</v>
      </c>
      <c r="L50" s="146">
        <v>20163</v>
      </c>
    </row>
    <row r="51" spans="1:12" x14ac:dyDescent="0.25">
      <c r="A51" s="123" t="s">
        <v>246</v>
      </c>
      <c r="B51" s="124" t="s">
        <v>256</v>
      </c>
      <c r="C51" s="124" t="s">
        <v>520</v>
      </c>
      <c r="D51" s="124" t="s">
        <v>521</v>
      </c>
      <c r="E51" s="123">
        <v>16</v>
      </c>
      <c r="F51" s="123">
        <v>2</v>
      </c>
      <c r="G51" s="123">
        <v>1</v>
      </c>
      <c r="H51" s="123">
        <v>0</v>
      </c>
      <c r="I51" s="124" t="s">
        <v>522</v>
      </c>
      <c r="J51" s="147">
        <v>5713</v>
      </c>
      <c r="K51" s="147">
        <v>15377</v>
      </c>
      <c r="L51" s="147">
        <v>15377</v>
      </c>
    </row>
    <row r="52" spans="1:12" x14ac:dyDescent="0.25">
      <c r="A52" s="127" t="s">
        <v>246</v>
      </c>
      <c r="B52" s="128" t="s">
        <v>257</v>
      </c>
      <c r="C52" s="128" t="s">
        <v>527</v>
      </c>
      <c r="D52" s="128" t="s">
        <v>521</v>
      </c>
      <c r="E52" s="127">
        <v>16</v>
      </c>
      <c r="F52" s="127">
        <v>2</v>
      </c>
      <c r="G52" s="127">
        <v>2</v>
      </c>
      <c r="H52" s="127">
        <v>0</v>
      </c>
      <c r="I52" s="128" t="s">
        <v>522</v>
      </c>
      <c r="J52" s="146">
        <v>10968</v>
      </c>
      <c r="K52" s="146">
        <v>10968</v>
      </c>
      <c r="L52" s="146">
        <v>12558</v>
      </c>
    </row>
    <row r="53" spans="1:12" x14ac:dyDescent="0.25">
      <c r="A53" s="123" t="s">
        <v>246</v>
      </c>
      <c r="B53" s="124" t="s">
        <v>258</v>
      </c>
      <c r="C53" s="124" t="s">
        <v>520</v>
      </c>
      <c r="D53" s="124" t="s">
        <v>523</v>
      </c>
      <c r="E53" s="123">
        <v>20</v>
      </c>
      <c r="F53" s="123">
        <v>3</v>
      </c>
      <c r="G53" s="123">
        <v>0</v>
      </c>
      <c r="H53" s="123">
        <v>0</v>
      </c>
      <c r="I53" s="124" t="s">
        <v>522</v>
      </c>
      <c r="J53" s="147">
        <v>4223</v>
      </c>
      <c r="K53" s="147">
        <v>4223</v>
      </c>
      <c r="L53" s="147">
        <v>4223</v>
      </c>
    </row>
    <row r="54" spans="1:12" x14ac:dyDescent="0.25">
      <c r="A54" s="127" t="s">
        <v>246</v>
      </c>
      <c r="B54" s="128" t="s">
        <v>259</v>
      </c>
      <c r="C54" s="128" t="s">
        <v>520</v>
      </c>
      <c r="D54" s="128" t="s">
        <v>521</v>
      </c>
      <c r="E54" s="127">
        <v>17</v>
      </c>
      <c r="F54" s="127">
        <v>2</v>
      </c>
      <c r="G54" s="127">
        <v>1</v>
      </c>
      <c r="H54" s="127">
        <v>0</v>
      </c>
      <c r="I54" s="128" t="s">
        <v>522</v>
      </c>
      <c r="J54" s="146">
        <v>5126</v>
      </c>
      <c r="K54" s="146">
        <v>5126</v>
      </c>
      <c r="L54" s="146">
        <v>15937</v>
      </c>
    </row>
    <row r="55" spans="1:12" x14ac:dyDescent="0.25">
      <c r="A55" s="123" t="s">
        <v>246</v>
      </c>
      <c r="B55" s="124" t="s">
        <v>260</v>
      </c>
      <c r="C55" s="124" t="s">
        <v>520</v>
      </c>
      <c r="D55" s="124" t="s">
        <v>168</v>
      </c>
      <c r="E55" s="123">
        <v>5</v>
      </c>
      <c r="F55" s="123">
        <v>4</v>
      </c>
      <c r="G55" s="123">
        <v>0</v>
      </c>
      <c r="H55" s="123">
        <v>0</v>
      </c>
      <c r="I55" s="124" t="s">
        <v>522</v>
      </c>
      <c r="J55" s="147">
        <v>6000</v>
      </c>
      <c r="K55" s="147">
        <v>6000</v>
      </c>
      <c r="L55" s="147">
        <v>16811</v>
      </c>
    </row>
    <row r="56" spans="1:12" x14ac:dyDescent="0.25">
      <c r="A56" s="127" t="s">
        <v>246</v>
      </c>
      <c r="B56" s="128" t="s">
        <v>261</v>
      </c>
      <c r="C56" s="128" t="s">
        <v>520</v>
      </c>
      <c r="D56" s="128" t="s">
        <v>521</v>
      </c>
      <c r="E56" s="127">
        <v>14</v>
      </c>
      <c r="F56" s="127">
        <v>3</v>
      </c>
      <c r="G56" s="127">
        <v>1</v>
      </c>
      <c r="H56" s="127">
        <v>0</v>
      </c>
      <c r="I56" s="128" t="s">
        <v>522</v>
      </c>
      <c r="J56" s="146">
        <v>5828</v>
      </c>
      <c r="K56" s="146">
        <v>5828</v>
      </c>
      <c r="L56" s="146">
        <v>5828</v>
      </c>
    </row>
    <row r="57" spans="1:12" x14ac:dyDescent="0.25">
      <c r="A57" s="123" t="s">
        <v>246</v>
      </c>
      <c r="B57" s="124" t="s">
        <v>262</v>
      </c>
      <c r="C57" s="124" t="s">
        <v>520</v>
      </c>
      <c r="D57" s="124" t="s">
        <v>526</v>
      </c>
      <c r="E57" s="123">
        <v>18</v>
      </c>
      <c r="F57" s="123">
        <v>4</v>
      </c>
      <c r="G57" s="123">
        <v>0</v>
      </c>
      <c r="H57" s="123">
        <v>0</v>
      </c>
      <c r="I57" s="124" t="s">
        <v>522</v>
      </c>
      <c r="J57" s="147">
        <v>6541</v>
      </c>
      <c r="K57" s="147">
        <v>6541</v>
      </c>
      <c r="L57" s="147">
        <v>17591</v>
      </c>
    </row>
    <row r="58" spans="1:12" x14ac:dyDescent="0.25">
      <c r="A58" s="127" t="s">
        <v>246</v>
      </c>
      <c r="B58" s="128" t="s">
        <v>263</v>
      </c>
      <c r="C58" s="128" t="s">
        <v>520</v>
      </c>
      <c r="D58" s="128" t="s">
        <v>521</v>
      </c>
      <c r="E58" s="127">
        <v>16</v>
      </c>
      <c r="F58" s="127">
        <v>2</v>
      </c>
      <c r="G58" s="127">
        <v>0</v>
      </c>
      <c r="H58" s="127">
        <v>0</v>
      </c>
      <c r="I58" s="128" t="s">
        <v>522</v>
      </c>
      <c r="J58" s="146">
        <v>5040</v>
      </c>
      <c r="K58" s="146">
        <v>5040</v>
      </c>
      <c r="L58" s="146">
        <v>7770</v>
      </c>
    </row>
    <row r="59" spans="1:12" x14ac:dyDescent="0.25">
      <c r="A59" s="123" t="s">
        <v>246</v>
      </c>
      <c r="B59" s="124" t="s">
        <v>264</v>
      </c>
      <c r="C59" s="124" t="s">
        <v>520</v>
      </c>
      <c r="D59" s="124" t="s">
        <v>525</v>
      </c>
      <c r="E59" s="123">
        <v>9</v>
      </c>
      <c r="F59" s="123">
        <v>4</v>
      </c>
      <c r="G59" s="123">
        <v>1</v>
      </c>
      <c r="H59" s="123">
        <v>0</v>
      </c>
      <c r="I59" s="124" t="s">
        <v>522</v>
      </c>
      <c r="J59" s="147">
        <v>5405</v>
      </c>
      <c r="K59" s="147">
        <v>5405</v>
      </c>
      <c r="L59" s="147">
        <v>13705</v>
      </c>
    </row>
    <row r="60" spans="1:12" x14ac:dyDescent="0.25">
      <c r="A60" s="127" t="s">
        <v>246</v>
      </c>
      <c r="B60" s="128" t="s">
        <v>265</v>
      </c>
      <c r="C60" s="128" t="s">
        <v>520</v>
      </c>
      <c r="D60" s="128" t="s">
        <v>523</v>
      </c>
      <c r="E60" s="127">
        <v>15</v>
      </c>
      <c r="F60" s="127">
        <v>3</v>
      </c>
      <c r="G60" s="127">
        <v>0</v>
      </c>
      <c r="H60" s="127">
        <v>0</v>
      </c>
      <c r="I60" s="128" t="s">
        <v>522</v>
      </c>
      <c r="J60" s="146">
        <v>3918</v>
      </c>
      <c r="K60" s="146">
        <v>3918</v>
      </c>
      <c r="L60" s="146">
        <v>13370</v>
      </c>
    </row>
    <row r="61" spans="1:12" x14ac:dyDescent="0.25">
      <c r="A61" s="123" t="s">
        <v>246</v>
      </c>
      <c r="B61" s="124" t="s">
        <v>266</v>
      </c>
      <c r="C61" s="124" t="s">
        <v>520</v>
      </c>
      <c r="D61" s="124" t="s">
        <v>521</v>
      </c>
      <c r="E61" s="123">
        <v>15</v>
      </c>
      <c r="F61" s="123">
        <v>2</v>
      </c>
      <c r="G61" s="123">
        <v>1</v>
      </c>
      <c r="H61" s="123">
        <v>0</v>
      </c>
      <c r="I61" s="124" t="s">
        <v>522</v>
      </c>
      <c r="J61" s="147">
        <v>5679</v>
      </c>
      <c r="K61" s="147">
        <v>5679</v>
      </c>
      <c r="L61" s="147">
        <v>14474</v>
      </c>
    </row>
    <row r="62" spans="1:12" x14ac:dyDescent="0.25">
      <c r="A62" s="127" t="s">
        <v>246</v>
      </c>
      <c r="B62" s="128" t="s">
        <v>267</v>
      </c>
      <c r="C62" s="128" t="s">
        <v>520</v>
      </c>
      <c r="D62" s="128" t="s">
        <v>525</v>
      </c>
      <c r="E62" s="127">
        <v>16</v>
      </c>
      <c r="F62" s="127">
        <v>2</v>
      </c>
      <c r="G62" s="127">
        <v>1</v>
      </c>
      <c r="H62" s="127">
        <v>0</v>
      </c>
      <c r="I62" s="128" t="s">
        <v>522</v>
      </c>
      <c r="J62" s="146">
        <v>6408</v>
      </c>
      <c r="K62" s="146">
        <v>6408</v>
      </c>
      <c r="L62" s="146">
        <v>17183</v>
      </c>
    </row>
    <row r="63" spans="1:12" x14ac:dyDescent="0.25">
      <c r="A63" s="123" t="s">
        <v>246</v>
      </c>
      <c r="B63" s="124" t="s">
        <v>268</v>
      </c>
      <c r="C63" s="124" t="s">
        <v>168</v>
      </c>
      <c r="D63" s="124" t="s">
        <v>521</v>
      </c>
      <c r="E63" s="123">
        <v>16</v>
      </c>
      <c r="F63" s="123">
        <v>2</v>
      </c>
      <c r="G63" s="123">
        <v>1</v>
      </c>
      <c r="H63" s="123">
        <v>0</v>
      </c>
      <c r="I63" s="124" t="s">
        <v>522</v>
      </c>
      <c r="J63" s="147">
        <v>7376</v>
      </c>
      <c r="K63" s="147">
        <v>7376</v>
      </c>
      <c r="L63" s="147">
        <v>21719</v>
      </c>
    </row>
    <row r="64" spans="1:12" x14ac:dyDescent="0.25">
      <c r="A64" s="127" t="s">
        <v>246</v>
      </c>
      <c r="B64" s="128" t="s">
        <v>269</v>
      </c>
      <c r="C64" s="128" t="s">
        <v>520</v>
      </c>
      <c r="D64" s="128" t="s">
        <v>525</v>
      </c>
      <c r="E64" s="127">
        <v>9</v>
      </c>
      <c r="F64" s="127">
        <v>4</v>
      </c>
      <c r="G64" s="127">
        <v>1</v>
      </c>
      <c r="H64" s="127">
        <v>0</v>
      </c>
      <c r="I64" s="128" t="s">
        <v>522</v>
      </c>
      <c r="J64" s="146">
        <v>5571</v>
      </c>
      <c r="K64" s="146">
        <v>5571</v>
      </c>
      <c r="L64" s="146">
        <v>16198</v>
      </c>
    </row>
    <row r="65" spans="1:12" x14ac:dyDescent="0.25">
      <c r="A65" s="123" t="s">
        <v>270</v>
      </c>
      <c r="B65" s="124" t="s">
        <v>271</v>
      </c>
      <c r="C65" s="124" t="s">
        <v>527</v>
      </c>
      <c r="D65" s="124" t="s">
        <v>521</v>
      </c>
      <c r="E65" s="123">
        <v>15</v>
      </c>
      <c r="F65" s="123">
        <v>2</v>
      </c>
      <c r="G65" s="123">
        <v>1</v>
      </c>
      <c r="H65" s="123">
        <v>0</v>
      </c>
      <c r="I65" s="124" t="s">
        <v>522</v>
      </c>
      <c r="J65" s="147">
        <v>7084</v>
      </c>
      <c r="K65" s="147">
        <v>7084</v>
      </c>
      <c r="L65" s="147">
        <v>11979</v>
      </c>
    </row>
    <row r="66" spans="1:12" x14ac:dyDescent="0.25">
      <c r="A66" s="127" t="s">
        <v>270</v>
      </c>
      <c r="B66" s="128" t="s">
        <v>272</v>
      </c>
      <c r="C66" s="128" t="s">
        <v>527</v>
      </c>
      <c r="D66" s="128" t="s">
        <v>521</v>
      </c>
      <c r="E66" s="127">
        <v>15</v>
      </c>
      <c r="F66" s="127">
        <v>2</v>
      </c>
      <c r="G66" s="127">
        <v>1</v>
      </c>
      <c r="H66" s="127">
        <v>0</v>
      </c>
      <c r="I66" s="128" t="s">
        <v>524</v>
      </c>
      <c r="J66" s="146">
        <v>5316</v>
      </c>
      <c r="K66" s="146">
        <v>5316</v>
      </c>
      <c r="L66" s="146">
        <v>8787</v>
      </c>
    </row>
    <row r="67" spans="1:12" x14ac:dyDescent="0.25">
      <c r="A67" s="123" t="s">
        <v>270</v>
      </c>
      <c r="B67" s="124" t="s">
        <v>273</v>
      </c>
      <c r="C67" s="124" t="s">
        <v>527</v>
      </c>
      <c r="D67" s="124" t="s">
        <v>521</v>
      </c>
      <c r="E67" s="123">
        <v>15</v>
      </c>
      <c r="F67" s="123">
        <v>2</v>
      </c>
      <c r="G67" s="123">
        <v>2</v>
      </c>
      <c r="H67" s="123">
        <v>0</v>
      </c>
      <c r="I67" s="124" t="s">
        <v>522</v>
      </c>
      <c r="J67" s="147">
        <v>10284</v>
      </c>
      <c r="K67" s="147">
        <v>10284</v>
      </c>
      <c r="L67" s="147">
        <v>16692</v>
      </c>
    </row>
    <row r="68" spans="1:12" x14ac:dyDescent="0.25">
      <c r="A68" s="127" t="s">
        <v>270</v>
      </c>
      <c r="B68" s="128" t="s">
        <v>274</v>
      </c>
      <c r="C68" s="128" t="s">
        <v>527</v>
      </c>
      <c r="D68" s="128" t="s">
        <v>521</v>
      </c>
      <c r="E68" s="127">
        <v>15</v>
      </c>
      <c r="F68" s="127">
        <v>4</v>
      </c>
      <c r="G68" s="127">
        <v>1</v>
      </c>
      <c r="H68" s="127">
        <v>0</v>
      </c>
      <c r="I68" s="128" t="s">
        <v>522</v>
      </c>
      <c r="J68" s="146">
        <v>8697</v>
      </c>
      <c r="K68" s="146">
        <v>13984</v>
      </c>
      <c r="L68" s="146">
        <v>13984</v>
      </c>
    </row>
    <row r="69" spans="1:12" x14ac:dyDescent="0.25">
      <c r="A69" s="123" t="s">
        <v>270</v>
      </c>
      <c r="B69" s="124" t="s">
        <v>275</v>
      </c>
      <c r="C69" s="124" t="s">
        <v>527</v>
      </c>
      <c r="D69" s="124" t="s">
        <v>521</v>
      </c>
      <c r="E69" s="123">
        <v>15</v>
      </c>
      <c r="F69" s="123">
        <v>4</v>
      </c>
      <c r="G69" s="123">
        <v>1</v>
      </c>
      <c r="H69" s="123">
        <v>0</v>
      </c>
      <c r="I69" s="124" t="s">
        <v>522</v>
      </c>
      <c r="J69" s="147">
        <v>9516</v>
      </c>
      <c r="K69" s="147">
        <v>9516</v>
      </c>
      <c r="L69" s="147">
        <v>14322</v>
      </c>
    </row>
    <row r="70" spans="1:12" x14ac:dyDescent="0.25">
      <c r="A70" s="127" t="s">
        <v>270</v>
      </c>
      <c r="B70" s="128" t="s">
        <v>276</v>
      </c>
      <c r="C70" s="128" t="s">
        <v>527</v>
      </c>
      <c r="D70" s="128" t="s">
        <v>521</v>
      </c>
      <c r="E70" s="127">
        <v>15</v>
      </c>
      <c r="F70" s="127">
        <v>2</v>
      </c>
      <c r="G70" s="127">
        <v>1</v>
      </c>
      <c r="H70" s="127">
        <v>0</v>
      </c>
      <c r="I70" s="128" t="s">
        <v>522</v>
      </c>
      <c r="J70" s="146">
        <v>4109</v>
      </c>
      <c r="K70" s="146">
        <v>4109</v>
      </c>
      <c r="L70" s="146">
        <v>7491</v>
      </c>
    </row>
    <row r="71" spans="1:12" x14ac:dyDescent="0.25">
      <c r="A71" s="123" t="s">
        <v>270</v>
      </c>
      <c r="B71" s="124" t="s">
        <v>277</v>
      </c>
      <c r="C71" s="124" t="s">
        <v>527</v>
      </c>
      <c r="D71" s="124" t="s">
        <v>521</v>
      </c>
      <c r="E71" s="123">
        <v>16</v>
      </c>
      <c r="F71" s="123">
        <v>2</v>
      </c>
      <c r="G71" s="123">
        <v>1</v>
      </c>
      <c r="H71" s="123">
        <v>0</v>
      </c>
      <c r="I71" s="124" t="s">
        <v>524</v>
      </c>
      <c r="J71" s="147">
        <v>8006</v>
      </c>
      <c r="K71" s="147">
        <v>8006</v>
      </c>
      <c r="L71" s="147">
        <v>12590</v>
      </c>
    </row>
    <row r="72" spans="1:12" x14ac:dyDescent="0.25">
      <c r="A72" s="127" t="s">
        <v>270</v>
      </c>
      <c r="B72" s="128" t="s">
        <v>278</v>
      </c>
      <c r="C72" s="128" t="s">
        <v>527</v>
      </c>
      <c r="D72" s="128" t="s">
        <v>521</v>
      </c>
      <c r="E72" s="127">
        <v>15</v>
      </c>
      <c r="F72" s="127">
        <v>2</v>
      </c>
      <c r="G72" s="127">
        <v>1</v>
      </c>
      <c r="H72" s="127">
        <v>0</v>
      </c>
      <c r="I72" s="128" t="s">
        <v>522</v>
      </c>
      <c r="J72" s="146">
        <v>6494</v>
      </c>
      <c r="K72" s="146">
        <v>6494</v>
      </c>
      <c r="L72" s="146">
        <v>11745</v>
      </c>
    </row>
    <row r="73" spans="1:12" x14ac:dyDescent="0.25">
      <c r="A73" s="123" t="s">
        <v>270</v>
      </c>
      <c r="B73" s="124" t="s">
        <v>279</v>
      </c>
      <c r="C73" s="124" t="s">
        <v>527</v>
      </c>
      <c r="D73" s="124" t="s">
        <v>521</v>
      </c>
      <c r="E73" s="123">
        <v>15</v>
      </c>
      <c r="F73" s="123">
        <v>2</v>
      </c>
      <c r="G73" s="123">
        <v>1</v>
      </c>
      <c r="H73" s="123">
        <v>0</v>
      </c>
      <c r="I73" s="124" t="s">
        <v>524</v>
      </c>
      <c r="J73" s="147">
        <v>4332</v>
      </c>
      <c r="K73" s="147">
        <v>4332</v>
      </c>
      <c r="L73" s="147">
        <v>8159</v>
      </c>
    </row>
    <row r="74" spans="1:12" x14ac:dyDescent="0.25">
      <c r="A74" s="127" t="s">
        <v>270</v>
      </c>
      <c r="B74" s="128" t="s">
        <v>280</v>
      </c>
      <c r="C74" s="128" t="s">
        <v>527</v>
      </c>
      <c r="D74" s="128" t="s">
        <v>521</v>
      </c>
      <c r="E74" s="127">
        <v>16</v>
      </c>
      <c r="F74" s="127">
        <v>4</v>
      </c>
      <c r="G74" s="127">
        <v>0</v>
      </c>
      <c r="H74" s="127">
        <v>0</v>
      </c>
      <c r="I74" s="128" t="s">
        <v>528</v>
      </c>
      <c r="J74" s="146">
        <v>4274</v>
      </c>
      <c r="K74" s="146">
        <v>4274</v>
      </c>
      <c r="L74" s="146">
        <v>6499</v>
      </c>
    </row>
    <row r="75" spans="1:12" x14ac:dyDescent="0.25">
      <c r="A75" s="123" t="s">
        <v>270</v>
      </c>
      <c r="B75" s="124" t="s">
        <v>281</v>
      </c>
      <c r="C75" s="124" t="s">
        <v>527</v>
      </c>
      <c r="D75" s="124" t="s">
        <v>521</v>
      </c>
      <c r="E75" s="123">
        <v>15</v>
      </c>
      <c r="F75" s="123">
        <v>2</v>
      </c>
      <c r="G75" s="123">
        <v>1</v>
      </c>
      <c r="H75" s="123">
        <v>0</v>
      </c>
      <c r="I75" s="124" t="s">
        <v>522</v>
      </c>
      <c r="J75" s="147">
        <v>8712</v>
      </c>
      <c r="K75" s="147">
        <v>8712</v>
      </c>
      <c r="L75" s="147">
        <v>13963</v>
      </c>
    </row>
    <row r="76" spans="1:12" x14ac:dyDescent="0.25">
      <c r="A76" s="127" t="s">
        <v>270</v>
      </c>
      <c r="B76" s="128" t="s">
        <v>282</v>
      </c>
      <c r="C76" s="128" t="s">
        <v>527</v>
      </c>
      <c r="D76" s="128" t="s">
        <v>521</v>
      </c>
      <c r="E76" s="127">
        <v>15</v>
      </c>
      <c r="F76" s="127">
        <v>2</v>
      </c>
      <c r="G76" s="127">
        <v>1</v>
      </c>
      <c r="H76" s="127">
        <v>0</v>
      </c>
      <c r="I76" s="128" t="s">
        <v>522</v>
      </c>
      <c r="J76" s="146">
        <v>5382</v>
      </c>
      <c r="K76" s="146">
        <v>5382</v>
      </c>
      <c r="L76" s="146">
        <v>8764</v>
      </c>
    </row>
    <row r="77" spans="1:12" x14ac:dyDescent="0.25">
      <c r="A77" s="123" t="s">
        <v>283</v>
      </c>
      <c r="B77" s="124" t="s">
        <v>284</v>
      </c>
      <c r="C77" s="124" t="s">
        <v>520</v>
      </c>
      <c r="D77" s="124" t="s">
        <v>521</v>
      </c>
      <c r="E77" s="123">
        <v>16</v>
      </c>
      <c r="F77" s="123">
        <v>3</v>
      </c>
      <c r="G77" s="123">
        <v>0</v>
      </c>
      <c r="H77" s="123">
        <v>0</v>
      </c>
      <c r="I77" s="124" t="s">
        <v>522</v>
      </c>
      <c r="J77" s="147">
        <v>7319</v>
      </c>
      <c r="K77" s="147">
        <v>7319</v>
      </c>
      <c r="L77" s="147">
        <v>16093</v>
      </c>
    </row>
    <row r="78" spans="1:12" x14ac:dyDescent="0.25">
      <c r="A78" s="127" t="s">
        <v>285</v>
      </c>
      <c r="B78" s="128" t="s">
        <v>286</v>
      </c>
      <c r="C78" s="128" t="s">
        <v>520</v>
      </c>
      <c r="D78" s="128" t="s">
        <v>525</v>
      </c>
      <c r="E78" s="127">
        <v>6</v>
      </c>
      <c r="F78" s="127">
        <v>6</v>
      </c>
      <c r="G78" s="127">
        <v>6</v>
      </c>
      <c r="H78" s="127">
        <v>0</v>
      </c>
      <c r="I78" s="128" t="s">
        <v>522</v>
      </c>
      <c r="J78" s="146">
        <v>13792</v>
      </c>
      <c r="K78" s="146">
        <v>13792</v>
      </c>
      <c r="L78" s="146">
        <v>13792</v>
      </c>
    </row>
    <row r="79" spans="1:12" x14ac:dyDescent="0.25">
      <c r="A79" s="123" t="s">
        <v>285</v>
      </c>
      <c r="B79" s="124" t="s">
        <v>287</v>
      </c>
      <c r="C79" s="124" t="s">
        <v>520</v>
      </c>
      <c r="D79" s="124" t="s">
        <v>521</v>
      </c>
      <c r="E79" s="123">
        <v>16</v>
      </c>
      <c r="F79" s="123">
        <v>2</v>
      </c>
      <c r="G79" s="123">
        <v>1</v>
      </c>
      <c r="H79" s="123">
        <v>1</v>
      </c>
      <c r="I79" s="124" t="s">
        <v>524</v>
      </c>
      <c r="J79" s="147">
        <v>8039</v>
      </c>
      <c r="K79" s="147">
        <v>9541</v>
      </c>
      <c r="L79" s="147">
        <v>15749</v>
      </c>
    </row>
    <row r="80" spans="1:12" x14ac:dyDescent="0.25">
      <c r="A80" s="127" t="s">
        <v>288</v>
      </c>
      <c r="B80" s="128" t="s">
        <v>289</v>
      </c>
      <c r="C80" s="128" t="s">
        <v>520</v>
      </c>
      <c r="D80" s="128" t="s">
        <v>521</v>
      </c>
      <c r="E80" s="127">
        <v>16</v>
      </c>
      <c r="F80" s="127">
        <v>2</v>
      </c>
      <c r="G80" s="127">
        <v>1</v>
      </c>
      <c r="H80" s="127">
        <v>0</v>
      </c>
      <c r="I80" s="128" t="s">
        <v>522</v>
      </c>
      <c r="J80" s="146">
        <v>7961</v>
      </c>
      <c r="K80" s="146">
        <v>20514</v>
      </c>
      <c r="L80" s="146">
        <v>23141</v>
      </c>
    </row>
    <row r="81" spans="1:12" x14ac:dyDescent="0.25">
      <c r="A81" s="123" t="s">
        <v>288</v>
      </c>
      <c r="B81" s="124" t="s">
        <v>290</v>
      </c>
      <c r="C81" s="124" t="s">
        <v>520</v>
      </c>
      <c r="D81" s="124" t="s">
        <v>521</v>
      </c>
      <c r="E81" s="123">
        <v>16</v>
      </c>
      <c r="F81" s="123">
        <v>2</v>
      </c>
      <c r="G81" s="123">
        <v>1</v>
      </c>
      <c r="H81" s="123">
        <v>0</v>
      </c>
      <c r="I81" s="124" t="s">
        <v>522</v>
      </c>
      <c r="J81" s="147">
        <v>6815</v>
      </c>
      <c r="K81" s="147">
        <v>15712</v>
      </c>
      <c r="L81" s="147">
        <v>16722</v>
      </c>
    </row>
    <row r="82" spans="1:12" x14ac:dyDescent="0.25">
      <c r="A82" s="127" t="s">
        <v>288</v>
      </c>
      <c r="B82" s="128" t="s">
        <v>291</v>
      </c>
      <c r="C82" s="128" t="s">
        <v>520</v>
      </c>
      <c r="D82" s="128" t="s">
        <v>521</v>
      </c>
      <c r="E82" s="127">
        <v>16</v>
      </c>
      <c r="F82" s="127">
        <v>2</v>
      </c>
      <c r="G82" s="127">
        <v>0</v>
      </c>
      <c r="H82" s="127">
        <v>0</v>
      </c>
      <c r="I82" s="128" t="s">
        <v>522</v>
      </c>
      <c r="J82" s="146">
        <v>2589</v>
      </c>
      <c r="K82" s="146">
        <v>2647</v>
      </c>
      <c r="L82" s="146">
        <v>2667</v>
      </c>
    </row>
    <row r="83" spans="1:12" x14ac:dyDescent="0.25">
      <c r="A83" s="123" t="s">
        <v>288</v>
      </c>
      <c r="B83" s="124" t="s">
        <v>292</v>
      </c>
      <c r="C83" s="124" t="s">
        <v>520</v>
      </c>
      <c r="D83" s="124" t="s">
        <v>521</v>
      </c>
      <c r="E83" s="123">
        <v>16</v>
      </c>
      <c r="F83" s="123">
        <v>2</v>
      </c>
      <c r="G83" s="123">
        <v>1</v>
      </c>
      <c r="H83" s="123">
        <v>0</v>
      </c>
      <c r="I83" s="124" t="s">
        <v>522</v>
      </c>
      <c r="J83" s="147">
        <v>14883</v>
      </c>
      <c r="K83" s="147">
        <v>22923</v>
      </c>
      <c r="L83" s="147">
        <v>33483</v>
      </c>
    </row>
    <row r="84" spans="1:12" x14ac:dyDescent="0.25">
      <c r="A84" s="127" t="s">
        <v>288</v>
      </c>
      <c r="B84" s="128" t="s">
        <v>293</v>
      </c>
      <c r="C84" s="128" t="s">
        <v>520</v>
      </c>
      <c r="D84" s="128" t="s">
        <v>521</v>
      </c>
      <c r="E84" s="127">
        <v>16</v>
      </c>
      <c r="F84" s="127">
        <v>2</v>
      </c>
      <c r="G84" s="127">
        <v>0</v>
      </c>
      <c r="H84" s="127">
        <v>0</v>
      </c>
      <c r="I84" s="128" t="s">
        <v>522</v>
      </c>
      <c r="J84" s="146">
        <v>10039</v>
      </c>
      <c r="K84" s="146">
        <v>20039</v>
      </c>
      <c r="L84" s="146">
        <v>25039</v>
      </c>
    </row>
    <row r="85" spans="1:12" x14ac:dyDescent="0.25">
      <c r="A85" s="123" t="s">
        <v>294</v>
      </c>
      <c r="B85" s="124" t="s">
        <v>295</v>
      </c>
      <c r="C85" s="124" t="s">
        <v>520</v>
      </c>
      <c r="D85" s="124" t="s">
        <v>521</v>
      </c>
      <c r="E85" s="123">
        <v>16</v>
      </c>
      <c r="F85" s="123">
        <v>2</v>
      </c>
      <c r="G85" s="123">
        <v>1</v>
      </c>
      <c r="H85" s="123">
        <v>0</v>
      </c>
      <c r="I85" s="124" t="s">
        <v>522</v>
      </c>
      <c r="J85" s="147">
        <v>12450</v>
      </c>
      <c r="K85" s="147">
        <v>12450</v>
      </c>
      <c r="L85" s="147">
        <v>24450</v>
      </c>
    </row>
    <row r="86" spans="1:12" x14ac:dyDescent="0.25">
      <c r="A86" s="127" t="s">
        <v>294</v>
      </c>
      <c r="B86" s="128" t="s">
        <v>296</v>
      </c>
      <c r="C86" s="128" t="s">
        <v>520</v>
      </c>
      <c r="D86" s="128" t="s">
        <v>521</v>
      </c>
      <c r="E86" s="127">
        <v>16</v>
      </c>
      <c r="F86" s="127">
        <v>2</v>
      </c>
      <c r="G86" s="127">
        <v>0</v>
      </c>
      <c r="H86" s="127">
        <v>0</v>
      </c>
      <c r="I86" s="128" t="s">
        <v>522</v>
      </c>
      <c r="J86" s="146">
        <v>22549</v>
      </c>
      <c r="K86" s="146">
        <v>34351</v>
      </c>
      <c r="L86" s="146">
        <v>54707</v>
      </c>
    </row>
    <row r="87" spans="1:12" x14ac:dyDescent="0.25">
      <c r="A87" s="123" t="s">
        <v>294</v>
      </c>
      <c r="B87" s="124" t="s">
        <v>297</v>
      </c>
      <c r="C87" s="124" t="s">
        <v>529</v>
      </c>
      <c r="D87" s="124" t="s">
        <v>525</v>
      </c>
      <c r="E87" s="123">
        <v>8</v>
      </c>
      <c r="F87" s="123">
        <v>8</v>
      </c>
      <c r="G87" s="123">
        <v>0</v>
      </c>
      <c r="H87" s="123">
        <v>0</v>
      </c>
      <c r="I87" s="124" t="s">
        <v>522</v>
      </c>
      <c r="J87" s="147">
        <v>31820</v>
      </c>
      <c r="K87" s="147">
        <v>31820</v>
      </c>
      <c r="L87" s="147">
        <v>31820</v>
      </c>
    </row>
    <row r="88" spans="1:12" x14ac:dyDescent="0.25">
      <c r="A88" s="127" t="s">
        <v>294</v>
      </c>
      <c r="B88" s="128" t="s">
        <v>298</v>
      </c>
      <c r="C88" s="128" t="s">
        <v>520</v>
      </c>
      <c r="D88" s="128" t="s">
        <v>521</v>
      </c>
      <c r="E88" s="127">
        <v>16</v>
      </c>
      <c r="F88" s="127">
        <v>2</v>
      </c>
      <c r="G88" s="127">
        <v>1</v>
      </c>
      <c r="H88" s="127">
        <v>0</v>
      </c>
      <c r="I88" s="128" t="s">
        <v>524</v>
      </c>
      <c r="J88" s="146">
        <v>6940</v>
      </c>
      <c r="K88" s="146">
        <v>6940</v>
      </c>
      <c r="L88" s="146">
        <v>11359</v>
      </c>
    </row>
    <row r="89" spans="1:12" x14ac:dyDescent="0.25">
      <c r="A89" s="123" t="s">
        <v>294</v>
      </c>
      <c r="B89" s="124" t="s">
        <v>299</v>
      </c>
      <c r="C89" s="124" t="s">
        <v>520</v>
      </c>
      <c r="D89" s="124" t="s">
        <v>521</v>
      </c>
      <c r="E89" s="123">
        <v>16</v>
      </c>
      <c r="F89" s="123">
        <v>2</v>
      </c>
      <c r="G89" s="123">
        <v>1</v>
      </c>
      <c r="H89" s="123">
        <v>0</v>
      </c>
      <c r="I89" s="124" t="s">
        <v>524</v>
      </c>
      <c r="J89" s="147">
        <v>7355</v>
      </c>
      <c r="K89" s="147">
        <v>7355</v>
      </c>
      <c r="L89" s="147">
        <v>11879</v>
      </c>
    </row>
    <row r="90" spans="1:12" x14ac:dyDescent="0.25">
      <c r="A90" s="127" t="s">
        <v>294</v>
      </c>
      <c r="B90" s="128" t="s">
        <v>300</v>
      </c>
      <c r="C90" s="128" t="s">
        <v>520</v>
      </c>
      <c r="D90" s="128" t="s">
        <v>521</v>
      </c>
      <c r="E90" s="127">
        <v>16</v>
      </c>
      <c r="F90" s="127">
        <v>2</v>
      </c>
      <c r="G90" s="127">
        <v>1</v>
      </c>
      <c r="H90" s="127">
        <v>0</v>
      </c>
      <c r="I90" s="128" t="s">
        <v>524</v>
      </c>
      <c r="J90" s="146">
        <v>9060</v>
      </c>
      <c r="K90" s="146">
        <v>9060</v>
      </c>
      <c r="L90" s="146">
        <v>14740</v>
      </c>
    </row>
    <row r="91" spans="1:12" x14ac:dyDescent="0.25">
      <c r="A91" s="123" t="s">
        <v>294</v>
      </c>
      <c r="B91" s="124" t="s">
        <v>301</v>
      </c>
      <c r="C91" s="124" t="s">
        <v>520</v>
      </c>
      <c r="D91" s="124" t="s">
        <v>521</v>
      </c>
      <c r="E91" s="123">
        <v>16</v>
      </c>
      <c r="F91" s="123">
        <v>2</v>
      </c>
      <c r="G91" s="123">
        <v>1</v>
      </c>
      <c r="H91" s="123">
        <v>0</v>
      </c>
      <c r="I91" s="124" t="s">
        <v>524</v>
      </c>
      <c r="J91" s="147">
        <v>8564</v>
      </c>
      <c r="K91" s="147">
        <v>8564</v>
      </c>
      <c r="L91" s="147">
        <v>14209</v>
      </c>
    </row>
    <row r="92" spans="1:12" x14ac:dyDescent="0.25">
      <c r="A92" s="127" t="s">
        <v>294</v>
      </c>
      <c r="B92" s="128" t="s">
        <v>302</v>
      </c>
      <c r="C92" s="128" t="s">
        <v>520</v>
      </c>
      <c r="D92" s="128" t="s">
        <v>521</v>
      </c>
      <c r="E92" s="127">
        <v>32</v>
      </c>
      <c r="F92" s="127">
        <v>2</v>
      </c>
      <c r="G92" s="127">
        <v>1</v>
      </c>
      <c r="H92" s="127">
        <v>0</v>
      </c>
      <c r="I92" s="128" t="s">
        <v>524</v>
      </c>
      <c r="J92" s="146">
        <v>6845</v>
      </c>
      <c r="K92" s="146">
        <v>6845</v>
      </c>
      <c r="L92" s="146">
        <v>12493</v>
      </c>
    </row>
    <row r="93" spans="1:12" x14ac:dyDescent="0.25">
      <c r="A93" s="123" t="s">
        <v>294</v>
      </c>
      <c r="B93" s="124" t="s">
        <v>303</v>
      </c>
      <c r="C93" s="124" t="s">
        <v>520</v>
      </c>
      <c r="D93" s="124" t="s">
        <v>521</v>
      </c>
      <c r="E93" s="123">
        <v>16</v>
      </c>
      <c r="F93" s="123">
        <v>2</v>
      </c>
      <c r="G93" s="123">
        <v>0</v>
      </c>
      <c r="H93" s="123">
        <v>0</v>
      </c>
      <c r="I93" s="124" t="s">
        <v>524</v>
      </c>
      <c r="J93" s="147">
        <v>10315</v>
      </c>
      <c r="K93" s="147">
        <v>10315</v>
      </c>
      <c r="L93" s="147">
        <v>22037</v>
      </c>
    </row>
    <row r="94" spans="1:12" x14ac:dyDescent="0.25">
      <c r="A94" s="127" t="s">
        <v>304</v>
      </c>
      <c r="B94" s="128" t="s">
        <v>305</v>
      </c>
      <c r="C94" s="128" t="s">
        <v>527</v>
      </c>
      <c r="D94" s="128" t="s">
        <v>168</v>
      </c>
      <c r="E94" s="127" t="s">
        <v>530</v>
      </c>
      <c r="F94" s="127">
        <v>2</v>
      </c>
      <c r="G94" s="127">
        <v>1</v>
      </c>
      <c r="H94" s="127">
        <v>0</v>
      </c>
      <c r="I94" s="128" t="s">
        <v>522</v>
      </c>
      <c r="J94" s="146">
        <v>9784</v>
      </c>
      <c r="K94" s="146">
        <v>9784</v>
      </c>
      <c r="L94" s="146">
        <v>16648</v>
      </c>
    </row>
    <row r="95" spans="1:12" x14ac:dyDescent="0.25">
      <c r="A95" s="123" t="s">
        <v>304</v>
      </c>
      <c r="B95" s="124" t="s">
        <v>306</v>
      </c>
      <c r="C95" s="124" t="s">
        <v>527</v>
      </c>
      <c r="D95" s="124" t="s">
        <v>521</v>
      </c>
      <c r="E95" s="123">
        <v>16</v>
      </c>
      <c r="F95" s="123">
        <v>2</v>
      </c>
      <c r="G95" s="123">
        <v>1</v>
      </c>
      <c r="H95" s="123">
        <v>0</v>
      </c>
      <c r="I95" s="124" t="s">
        <v>522</v>
      </c>
      <c r="J95" s="147">
        <v>10680</v>
      </c>
      <c r="K95" s="147">
        <v>10680</v>
      </c>
      <c r="L95" s="147">
        <v>11830</v>
      </c>
    </row>
    <row r="96" spans="1:12" x14ac:dyDescent="0.25">
      <c r="A96" s="127" t="s">
        <v>304</v>
      </c>
      <c r="B96" s="128" t="s">
        <v>307</v>
      </c>
      <c r="C96" s="128" t="s">
        <v>527</v>
      </c>
      <c r="D96" s="128" t="s">
        <v>525</v>
      </c>
      <c r="E96" s="127">
        <v>36</v>
      </c>
      <c r="F96" s="127">
        <v>3</v>
      </c>
      <c r="G96" s="127">
        <v>1</v>
      </c>
      <c r="H96" s="127">
        <v>0</v>
      </c>
      <c r="I96" s="128" t="s">
        <v>522</v>
      </c>
      <c r="J96" s="146">
        <v>13437</v>
      </c>
      <c r="K96" s="146">
        <v>13437</v>
      </c>
      <c r="L96" s="146">
        <v>16349</v>
      </c>
    </row>
    <row r="97" spans="1:12" x14ac:dyDescent="0.25">
      <c r="A97" s="123" t="s">
        <v>304</v>
      </c>
      <c r="B97" s="124" t="s">
        <v>308</v>
      </c>
      <c r="C97" s="124" t="s">
        <v>527</v>
      </c>
      <c r="D97" s="124" t="s">
        <v>521</v>
      </c>
      <c r="E97" s="123">
        <v>16</v>
      </c>
      <c r="F97" s="123">
        <v>2</v>
      </c>
      <c r="G97" s="123">
        <v>1</v>
      </c>
      <c r="H97" s="123">
        <v>0</v>
      </c>
      <c r="I97" s="124" t="s">
        <v>522</v>
      </c>
      <c r="J97" s="147">
        <v>8580</v>
      </c>
      <c r="K97" s="147">
        <v>8580</v>
      </c>
      <c r="L97" s="147">
        <v>8580</v>
      </c>
    </row>
    <row r="98" spans="1:12" x14ac:dyDescent="0.25">
      <c r="A98" s="127" t="s">
        <v>304</v>
      </c>
      <c r="B98" s="128" t="s">
        <v>309</v>
      </c>
      <c r="C98" s="128" t="s">
        <v>527</v>
      </c>
      <c r="D98" s="128" t="s">
        <v>521</v>
      </c>
      <c r="E98" s="127">
        <v>16</v>
      </c>
      <c r="F98" s="127">
        <v>2</v>
      </c>
      <c r="G98" s="127">
        <v>1</v>
      </c>
      <c r="H98" s="127">
        <v>0</v>
      </c>
      <c r="I98" s="128" t="s">
        <v>522</v>
      </c>
      <c r="J98" s="146">
        <v>10080</v>
      </c>
      <c r="K98" s="146">
        <v>12219</v>
      </c>
      <c r="L98" s="146">
        <v>12219</v>
      </c>
    </row>
    <row r="99" spans="1:12" x14ac:dyDescent="0.25">
      <c r="A99" s="123" t="s">
        <v>304</v>
      </c>
      <c r="B99" s="124" t="s">
        <v>310</v>
      </c>
      <c r="C99" s="124" t="s">
        <v>527</v>
      </c>
      <c r="D99" s="124" t="s">
        <v>521</v>
      </c>
      <c r="E99" s="123">
        <v>15</v>
      </c>
      <c r="F99" s="123">
        <v>2</v>
      </c>
      <c r="G99" s="123">
        <v>1</v>
      </c>
      <c r="H99" s="123">
        <v>0</v>
      </c>
      <c r="I99" s="124" t="s">
        <v>522</v>
      </c>
      <c r="J99" s="147">
        <v>11302</v>
      </c>
      <c r="K99" s="147">
        <v>11302</v>
      </c>
      <c r="L99" s="147">
        <v>11974</v>
      </c>
    </row>
    <row r="100" spans="1:12" x14ac:dyDescent="0.25">
      <c r="A100" s="127" t="s">
        <v>304</v>
      </c>
      <c r="B100" s="128" t="s">
        <v>311</v>
      </c>
      <c r="C100" s="128" t="s">
        <v>527</v>
      </c>
      <c r="D100" s="128" t="s">
        <v>521</v>
      </c>
      <c r="E100" s="127">
        <v>16</v>
      </c>
      <c r="F100" s="127">
        <v>2</v>
      </c>
      <c r="G100" s="127">
        <v>1</v>
      </c>
      <c r="H100" s="127">
        <v>0</v>
      </c>
      <c r="I100" s="128" t="s">
        <v>522</v>
      </c>
      <c r="J100" s="146">
        <v>10051</v>
      </c>
      <c r="K100" s="146">
        <v>10051</v>
      </c>
      <c r="L100" s="146">
        <v>14451</v>
      </c>
    </row>
    <row r="101" spans="1:12" x14ac:dyDescent="0.25">
      <c r="A101" s="123" t="s">
        <v>304</v>
      </c>
      <c r="B101" s="124" t="s">
        <v>312</v>
      </c>
      <c r="C101" s="124" t="s">
        <v>520</v>
      </c>
      <c r="D101" s="124" t="s">
        <v>521</v>
      </c>
      <c r="E101" s="123">
        <v>16</v>
      </c>
      <c r="F101" s="123">
        <v>2</v>
      </c>
      <c r="G101" s="123">
        <v>1</v>
      </c>
      <c r="H101" s="123">
        <v>0</v>
      </c>
      <c r="I101" s="124" t="s">
        <v>522</v>
      </c>
      <c r="J101" s="147">
        <v>8539</v>
      </c>
      <c r="K101" s="147">
        <v>9099</v>
      </c>
      <c r="L101" s="147">
        <v>10934</v>
      </c>
    </row>
    <row r="102" spans="1:12" x14ac:dyDescent="0.25">
      <c r="A102" s="127" t="s">
        <v>304</v>
      </c>
      <c r="B102" s="128" t="s">
        <v>313</v>
      </c>
      <c r="C102" s="128" t="s">
        <v>527</v>
      </c>
      <c r="D102" s="128" t="s">
        <v>521</v>
      </c>
      <c r="E102" s="127">
        <v>16</v>
      </c>
      <c r="F102" s="127">
        <v>2</v>
      </c>
      <c r="G102" s="127">
        <v>0</v>
      </c>
      <c r="H102" s="127">
        <v>0</v>
      </c>
      <c r="I102" s="128" t="s">
        <v>522</v>
      </c>
      <c r="J102" s="146">
        <v>8162</v>
      </c>
      <c r="K102" s="146">
        <v>8162</v>
      </c>
      <c r="L102" s="146">
        <v>8197</v>
      </c>
    </row>
    <row r="103" spans="1:12" x14ac:dyDescent="0.25">
      <c r="A103" s="123" t="s">
        <v>314</v>
      </c>
      <c r="B103" s="124" t="s">
        <v>315</v>
      </c>
      <c r="C103" s="124" t="s">
        <v>520</v>
      </c>
      <c r="D103" s="124" t="s">
        <v>521</v>
      </c>
      <c r="E103" s="123">
        <v>18</v>
      </c>
      <c r="F103" s="123">
        <v>2</v>
      </c>
      <c r="G103" s="123">
        <v>0</v>
      </c>
      <c r="H103" s="123">
        <v>0</v>
      </c>
      <c r="I103" s="124" t="s">
        <v>522</v>
      </c>
      <c r="J103" s="147">
        <v>11452</v>
      </c>
      <c r="K103" s="147">
        <v>11452</v>
      </c>
      <c r="L103" s="147">
        <v>11452</v>
      </c>
    </row>
    <row r="104" spans="1:12" x14ac:dyDescent="0.25">
      <c r="A104" s="127" t="s">
        <v>314</v>
      </c>
      <c r="B104" s="128" t="s">
        <v>316</v>
      </c>
      <c r="C104" s="128" t="s">
        <v>520</v>
      </c>
      <c r="D104" s="128" t="s">
        <v>521</v>
      </c>
      <c r="E104" s="127">
        <v>16</v>
      </c>
      <c r="F104" s="127">
        <v>2</v>
      </c>
      <c r="G104" s="127">
        <v>1</v>
      </c>
      <c r="H104" s="127">
        <v>0</v>
      </c>
      <c r="I104" s="128" t="s">
        <v>522</v>
      </c>
      <c r="J104" s="146">
        <v>7091</v>
      </c>
      <c r="K104" s="146">
        <v>7868</v>
      </c>
      <c r="L104" s="146">
        <v>8016</v>
      </c>
    </row>
    <row r="105" spans="1:12" x14ac:dyDescent="0.25">
      <c r="A105" s="123" t="s">
        <v>314</v>
      </c>
      <c r="B105" s="124" t="s">
        <v>317</v>
      </c>
      <c r="C105" s="124" t="s">
        <v>520</v>
      </c>
      <c r="D105" s="124" t="s">
        <v>521</v>
      </c>
      <c r="E105" s="123">
        <v>16</v>
      </c>
      <c r="F105" s="123">
        <v>2</v>
      </c>
      <c r="G105" s="123">
        <v>0</v>
      </c>
      <c r="H105" s="123">
        <v>0</v>
      </c>
      <c r="I105" s="124" t="s">
        <v>522</v>
      </c>
      <c r="J105" s="147">
        <v>9576</v>
      </c>
      <c r="K105" s="147">
        <v>9576</v>
      </c>
      <c r="L105" s="147">
        <v>9576</v>
      </c>
    </row>
    <row r="106" spans="1:12" x14ac:dyDescent="0.25">
      <c r="A106" s="127" t="s">
        <v>314</v>
      </c>
      <c r="B106" s="128" t="s">
        <v>318</v>
      </c>
      <c r="C106" s="128" t="s">
        <v>520</v>
      </c>
      <c r="D106" s="128" t="s">
        <v>521</v>
      </c>
      <c r="E106" s="127">
        <v>17</v>
      </c>
      <c r="F106" s="127">
        <v>2</v>
      </c>
      <c r="G106" s="127">
        <v>0</v>
      </c>
      <c r="H106" s="127">
        <v>2</v>
      </c>
      <c r="I106" s="128" t="s">
        <v>524</v>
      </c>
      <c r="J106" s="146">
        <v>7881</v>
      </c>
      <c r="K106" s="146">
        <v>7881</v>
      </c>
      <c r="L106" s="146">
        <v>7881</v>
      </c>
    </row>
    <row r="107" spans="1:12" x14ac:dyDescent="0.25">
      <c r="A107" s="123" t="s">
        <v>319</v>
      </c>
      <c r="B107" s="124" t="s">
        <v>320</v>
      </c>
      <c r="C107" s="124" t="s">
        <v>527</v>
      </c>
      <c r="D107" s="124" t="s">
        <v>521</v>
      </c>
      <c r="E107" s="123">
        <v>16</v>
      </c>
      <c r="F107" s="123">
        <v>3</v>
      </c>
      <c r="G107" s="123">
        <v>0</v>
      </c>
      <c r="H107" s="123">
        <v>0</v>
      </c>
      <c r="I107" s="124" t="s">
        <v>524</v>
      </c>
      <c r="J107" s="147">
        <v>8347</v>
      </c>
      <c r="K107" s="147">
        <v>14769</v>
      </c>
      <c r="L107" s="147">
        <v>24421</v>
      </c>
    </row>
    <row r="108" spans="1:12" x14ac:dyDescent="0.25">
      <c r="A108" s="127" t="s">
        <v>321</v>
      </c>
      <c r="B108" s="128" t="s">
        <v>322</v>
      </c>
      <c r="C108" s="128" t="s">
        <v>520</v>
      </c>
      <c r="D108" s="128" t="s">
        <v>521</v>
      </c>
      <c r="E108" s="127">
        <v>15</v>
      </c>
      <c r="F108" s="127">
        <v>2</v>
      </c>
      <c r="G108" s="127">
        <v>0</v>
      </c>
      <c r="H108" s="127">
        <v>0</v>
      </c>
      <c r="I108" s="128" t="s">
        <v>522</v>
      </c>
      <c r="J108" s="146">
        <v>15853</v>
      </c>
      <c r="K108" s="146">
        <v>15853</v>
      </c>
      <c r="L108" s="146">
        <v>30417</v>
      </c>
    </row>
    <row r="109" spans="1:12" x14ac:dyDescent="0.25">
      <c r="A109" s="123" t="s">
        <v>323</v>
      </c>
      <c r="B109" s="124" t="s">
        <v>324</v>
      </c>
      <c r="C109" s="124" t="s">
        <v>520</v>
      </c>
      <c r="D109" s="124" t="s">
        <v>521</v>
      </c>
      <c r="E109" s="123">
        <v>15</v>
      </c>
      <c r="F109" s="123">
        <v>2</v>
      </c>
      <c r="G109" s="123">
        <v>1</v>
      </c>
      <c r="H109" s="123">
        <v>0</v>
      </c>
      <c r="I109" s="124" t="s">
        <v>522</v>
      </c>
      <c r="J109" s="147">
        <v>8076</v>
      </c>
      <c r="K109" s="147">
        <v>10560</v>
      </c>
      <c r="L109" s="147">
        <v>12720</v>
      </c>
    </row>
    <row r="110" spans="1:12" x14ac:dyDescent="0.25">
      <c r="A110" s="127" t="s">
        <v>325</v>
      </c>
      <c r="B110" s="128" t="s">
        <v>326</v>
      </c>
      <c r="C110" s="128" t="s">
        <v>520</v>
      </c>
      <c r="D110" s="128" t="s">
        <v>521</v>
      </c>
      <c r="E110" s="127">
        <v>18</v>
      </c>
      <c r="F110" s="127">
        <v>2</v>
      </c>
      <c r="G110" s="127">
        <v>0</v>
      </c>
      <c r="H110" s="127">
        <v>0</v>
      </c>
      <c r="I110" s="128" t="s">
        <v>522</v>
      </c>
      <c r="J110" s="146">
        <v>3175</v>
      </c>
      <c r="K110" s="146">
        <v>4675</v>
      </c>
      <c r="L110" s="146">
        <v>4675</v>
      </c>
    </row>
    <row r="111" spans="1:12" x14ac:dyDescent="0.25">
      <c r="A111" s="123" t="s">
        <v>325</v>
      </c>
      <c r="B111" s="124" t="s">
        <v>327</v>
      </c>
      <c r="C111" s="124" t="s">
        <v>527</v>
      </c>
      <c r="D111" s="124" t="s">
        <v>521</v>
      </c>
      <c r="E111" s="123">
        <v>16</v>
      </c>
      <c r="F111" s="123">
        <v>2</v>
      </c>
      <c r="G111" s="123">
        <v>0</v>
      </c>
      <c r="H111" s="123">
        <v>0</v>
      </c>
      <c r="I111" s="124" t="s">
        <v>522</v>
      </c>
      <c r="J111" s="147">
        <v>15792</v>
      </c>
      <c r="K111" s="147">
        <v>15792</v>
      </c>
      <c r="L111" s="147">
        <v>22796</v>
      </c>
    </row>
    <row r="112" spans="1:12" x14ac:dyDescent="0.25">
      <c r="A112" s="127" t="s">
        <v>325</v>
      </c>
      <c r="B112" s="128" t="s">
        <v>328</v>
      </c>
      <c r="C112" s="128" t="s">
        <v>520</v>
      </c>
      <c r="D112" s="128" t="s">
        <v>521</v>
      </c>
      <c r="E112" s="127">
        <v>15</v>
      </c>
      <c r="F112" s="127">
        <v>2</v>
      </c>
      <c r="G112" s="127">
        <v>0</v>
      </c>
      <c r="H112" s="127">
        <v>0</v>
      </c>
      <c r="I112" s="128" t="s">
        <v>522</v>
      </c>
      <c r="J112" s="146">
        <v>12308</v>
      </c>
      <c r="K112" s="146">
        <v>13244</v>
      </c>
      <c r="L112" s="146">
        <v>18536</v>
      </c>
    </row>
    <row r="113" spans="1:12" x14ac:dyDescent="0.25">
      <c r="A113" s="123" t="s">
        <v>325</v>
      </c>
      <c r="B113" s="124" t="s">
        <v>329</v>
      </c>
      <c r="C113" s="124" t="s">
        <v>520</v>
      </c>
      <c r="D113" s="124" t="s">
        <v>521</v>
      </c>
      <c r="E113" s="123">
        <v>15</v>
      </c>
      <c r="F113" s="123">
        <v>2</v>
      </c>
      <c r="G113" s="123">
        <v>1</v>
      </c>
      <c r="H113" s="123">
        <v>1</v>
      </c>
      <c r="I113" s="124" t="s">
        <v>524</v>
      </c>
      <c r="J113" s="147">
        <v>9052</v>
      </c>
      <c r="K113" s="147">
        <v>9453</v>
      </c>
      <c r="L113" s="147">
        <v>15612</v>
      </c>
    </row>
    <row r="114" spans="1:12" x14ac:dyDescent="0.25">
      <c r="A114" s="127" t="s">
        <v>325</v>
      </c>
      <c r="B114" s="128" t="s">
        <v>330</v>
      </c>
      <c r="C114" s="128" t="s">
        <v>520</v>
      </c>
      <c r="D114" s="128" t="s">
        <v>521</v>
      </c>
      <c r="E114" s="127">
        <v>15</v>
      </c>
      <c r="F114" s="127">
        <v>2</v>
      </c>
      <c r="G114" s="127">
        <v>0</v>
      </c>
      <c r="H114" s="127">
        <v>0</v>
      </c>
      <c r="I114" s="128" t="s">
        <v>522</v>
      </c>
      <c r="J114" s="146">
        <v>11400</v>
      </c>
      <c r="K114" s="146">
        <v>13900</v>
      </c>
      <c r="L114" s="146">
        <v>21400</v>
      </c>
    </row>
    <row r="115" spans="1:12" x14ac:dyDescent="0.25">
      <c r="A115" s="123" t="s">
        <v>325</v>
      </c>
      <c r="B115" s="124" t="s">
        <v>331</v>
      </c>
      <c r="C115" s="124" t="s">
        <v>520</v>
      </c>
      <c r="D115" s="124" t="s">
        <v>521</v>
      </c>
      <c r="E115" s="123">
        <v>15</v>
      </c>
      <c r="F115" s="123">
        <v>2</v>
      </c>
      <c r="G115" s="123">
        <v>0</v>
      </c>
      <c r="H115" s="123">
        <v>1</v>
      </c>
      <c r="I115" s="124" t="s">
        <v>522</v>
      </c>
      <c r="J115" s="147">
        <v>11476</v>
      </c>
      <c r="K115" s="147">
        <v>11476</v>
      </c>
      <c r="L115" s="147">
        <v>19304</v>
      </c>
    </row>
    <row r="116" spans="1:12" x14ac:dyDescent="0.25">
      <c r="A116" s="127" t="s">
        <v>325</v>
      </c>
      <c r="B116" s="128" t="s">
        <v>332</v>
      </c>
      <c r="C116" s="128" t="s">
        <v>527</v>
      </c>
      <c r="D116" s="128" t="s">
        <v>521</v>
      </c>
      <c r="E116" s="127">
        <v>18</v>
      </c>
      <c r="F116" s="127">
        <v>2</v>
      </c>
      <c r="G116" s="127">
        <v>0</v>
      </c>
      <c r="H116" s="127">
        <v>0</v>
      </c>
      <c r="I116" s="128" t="s">
        <v>522</v>
      </c>
      <c r="J116" s="146">
        <v>8265</v>
      </c>
      <c r="K116" s="146">
        <v>12265</v>
      </c>
      <c r="L116" s="146">
        <v>12265</v>
      </c>
    </row>
    <row r="117" spans="1:12" x14ac:dyDescent="0.25">
      <c r="A117" s="123" t="s">
        <v>325</v>
      </c>
      <c r="B117" s="124" t="s">
        <v>333</v>
      </c>
      <c r="C117" s="124" t="s">
        <v>520</v>
      </c>
      <c r="D117" s="124" t="s">
        <v>521</v>
      </c>
      <c r="E117" s="123">
        <v>15</v>
      </c>
      <c r="F117" s="123">
        <v>2</v>
      </c>
      <c r="G117" s="123">
        <v>2</v>
      </c>
      <c r="H117" s="123">
        <v>0</v>
      </c>
      <c r="I117" s="124" t="s">
        <v>522</v>
      </c>
      <c r="J117" s="147">
        <v>14105</v>
      </c>
      <c r="K117" s="147">
        <v>14530</v>
      </c>
      <c r="L117" s="147">
        <v>21483</v>
      </c>
    </row>
    <row r="118" spans="1:12" x14ac:dyDescent="0.25">
      <c r="A118" s="127" t="s">
        <v>334</v>
      </c>
      <c r="B118" s="128" t="s">
        <v>335</v>
      </c>
      <c r="C118" s="128" t="s">
        <v>520</v>
      </c>
      <c r="D118" s="128" t="s">
        <v>521</v>
      </c>
      <c r="E118" s="127">
        <v>16</v>
      </c>
      <c r="F118" s="127">
        <v>2</v>
      </c>
      <c r="G118" s="127">
        <v>1</v>
      </c>
      <c r="H118" s="127">
        <v>0</v>
      </c>
      <c r="I118" s="128" t="s">
        <v>522</v>
      </c>
      <c r="J118" s="146">
        <v>17965</v>
      </c>
      <c r="K118" s="146">
        <v>17965</v>
      </c>
      <c r="L118" s="146">
        <v>17965</v>
      </c>
    </row>
    <row r="119" spans="1:12" x14ac:dyDescent="0.25">
      <c r="A119" s="123" t="s">
        <v>334</v>
      </c>
      <c r="B119" s="124" t="s">
        <v>336</v>
      </c>
      <c r="C119" s="124" t="s">
        <v>520</v>
      </c>
      <c r="D119" s="124" t="s">
        <v>521</v>
      </c>
      <c r="E119" s="123">
        <v>15</v>
      </c>
      <c r="F119" s="123">
        <v>2</v>
      </c>
      <c r="G119" s="123">
        <v>1</v>
      </c>
      <c r="H119" s="123" t="s">
        <v>530</v>
      </c>
      <c r="I119" s="124" t="s">
        <v>524</v>
      </c>
      <c r="J119" s="147">
        <v>6962</v>
      </c>
      <c r="K119" s="147">
        <v>11042</v>
      </c>
      <c r="L119" s="147">
        <v>19661</v>
      </c>
    </row>
    <row r="120" spans="1:12" x14ac:dyDescent="0.25">
      <c r="A120" s="127" t="s">
        <v>334</v>
      </c>
      <c r="B120" s="128" t="s">
        <v>337</v>
      </c>
      <c r="C120" s="128" t="s">
        <v>520</v>
      </c>
      <c r="D120" s="128" t="s">
        <v>521</v>
      </c>
      <c r="E120" s="127">
        <v>15</v>
      </c>
      <c r="F120" s="127">
        <v>2</v>
      </c>
      <c r="G120" s="127">
        <v>1</v>
      </c>
      <c r="H120" s="127">
        <v>0</v>
      </c>
      <c r="I120" s="128" t="s">
        <v>522</v>
      </c>
      <c r="J120" s="146">
        <v>13212</v>
      </c>
      <c r="K120" s="146">
        <v>23582</v>
      </c>
      <c r="L120" s="146">
        <v>32915</v>
      </c>
    </row>
    <row r="121" spans="1:12" x14ac:dyDescent="0.25">
      <c r="A121" s="123" t="s">
        <v>334</v>
      </c>
      <c r="B121" s="124" t="s">
        <v>338</v>
      </c>
      <c r="C121" s="124" t="s">
        <v>520</v>
      </c>
      <c r="D121" s="124" t="s">
        <v>521</v>
      </c>
      <c r="E121" s="123">
        <v>14</v>
      </c>
      <c r="F121" s="123">
        <v>2</v>
      </c>
      <c r="G121" s="123">
        <v>1</v>
      </c>
      <c r="H121" s="123">
        <v>0</v>
      </c>
      <c r="I121" s="124" t="s">
        <v>522</v>
      </c>
      <c r="J121" s="147">
        <v>7552</v>
      </c>
      <c r="K121" s="147">
        <v>10073</v>
      </c>
      <c r="L121" s="147">
        <v>10073</v>
      </c>
    </row>
    <row r="122" spans="1:12" x14ac:dyDescent="0.25">
      <c r="A122" s="127" t="s">
        <v>334</v>
      </c>
      <c r="B122" s="128" t="s">
        <v>339</v>
      </c>
      <c r="C122" s="128" t="s">
        <v>520</v>
      </c>
      <c r="D122" s="128" t="s">
        <v>521</v>
      </c>
      <c r="E122" s="127">
        <v>15</v>
      </c>
      <c r="F122" s="127">
        <v>2</v>
      </c>
      <c r="G122" s="127">
        <v>0</v>
      </c>
      <c r="H122" s="127">
        <v>0</v>
      </c>
      <c r="I122" s="128" t="s">
        <v>524</v>
      </c>
      <c r="J122" s="146">
        <v>14486</v>
      </c>
      <c r="K122" s="146">
        <v>17403</v>
      </c>
      <c r="L122" s="146">
        <v>22707</v>
      </c>
    </row>
    <row r="123" spans="1:12" x14ac:dyDescent="0.25">
      <c r="A123" s="123" t="s">
        <v>334</v>
      </c>
      <c r="B123" s="124" t="s">
        <v>340</v>
      </c>
      <c r="C123" s="124" t="s">
        <v>520</v>
      </c>
      <c r="D123" s="124" t="s">
        <v>521</v>
      </c>
      <c r="E123" s="123">
        <v>15</v>
      </c>
      <c r="F123" s="123">
        <v>2</v>
      </c>
      <c r="G123" s="123">
        <v>1</v>
      </c>
      <c r="H123" s="123">
        <v>0</v>
      </c>
      <c r="I123" s="124" t="s">
        <v>522</v>
      </c>
      <c r="J123" s="147">
        <v>9572</v>
      </c>
      <c r="K123" s="147">
        <v>17731</v>
      </c>
      <c r="L123" s="147">
        <v>22541</v>
      </c>
    </row>
    <row r="124" spans="1:12" x14ac:dyDescent="0.25">
      <c r="A124" s="127" t="s">
        <v>334</v>
      </c>
      <c r="B124" s="128" t="s">
        <v>341</v>
      </c>
      <c r="C124" s="128" t="s">
        <v>520</v>
      </c>
      <c r="D124" s="128" t="s">
        <v>521</v>
      </c>
      <c r="E124" s="127">
        <v>15</v>
      </c>
      <c r="F124" s="127">
        <v>2</v>
      </c>
      <c r="G124" s="127">
        <v>1</v>
      </c>
      <c r="H124" s="127">
        <v>0</v>
      </c>
      <c r="I124" s="128" t="s">
        <v>522</v>
      </c>
      <c r="J124" s="146">
        <v>8329</v>
      </c>
      <c r="K124" s="146">
        <v>10639</v>
      </c>
      <c r="L124" s="146">
        <v>12704</v>
      </c>
    </row>
    <row r="125" spans="1:12" x14ac:dyDescent="0.25">
      <c r="A125" s="123" t="s">
        <v>334</v>
      </c>
      <c r="B125" s="124" t="s">
        <v>342</v>
      </c>
      <c r="C125" s="124" t="s">
        <v>520</v>
      </c>
      <c r="D125" s="124" t="s">
        <v>521</v>
      </c>
      <c r="E125" s="123">
        <v>15</v>
      </c>
      <c r="F125" s="123">
        <v>2</v>
      </c>
      <c r="G125" s="123">
        <v>1</v>
      </c>
      <c r="H125" s="123">
        <v>0</v>
      </c>
      <c r="I125" s="124" t="s">
        <v>522</v>
      </c>
      <c r="J125" s="147">
        <v>9812</v>
      </c>
      <c r="K125" s="147">
        <v>10254</v>
      </c>
      <c r="L125" s="147">
        <v>11723</v>
      </c>
    </row>
    <row r="126" spans="1:12" x14ac:dyDescent="0.25">
      <c r="A126" s="127" t="s">
        <v>343</v>
      </c>
      <c r="B126" s="128" t="s">
        <v>344</v>
      </c>
      <c r="C126" s="128" t="s">
        <v>527</v>
      </c>
      <c r="D126" s="128" t="s">
        <v>521</v>
      </c>
      <c r="E126" s="127">
        <v>16</v>
      </c>
      <c r="F126" s="127">
        <v>2</v>
      </c>
      <c r="G126" s="127">
        <v>1</v>
      </c>
      <c r="H126" s="127">
        <v>0</v>
      </c>
      <c r="I126" s="128" t="s">
        <v>522</v>
      </c>
      <c r="J126" s="146">
        <v>11001</v>
      </c>
      <c r="K126" s="146">
        <v>11001</v>
      </c>
      <c r="L126" s="146">
        <v>11001</v>
      </c>
    </row>
    <row r="127" spans="1:12" x14ac:dyDescent="0.25">
      <c r="A127" s="123" t="s">
        <v>343</v>
      </c>
      <c r="B127" s="124" t="s">
        <v>345</v>
      </c>
      <c r="C127" s="124" t="s">
        <v>527</v>
      </c>
      <c r="D127" s="124" t="s">
        <v>521</v>
      </c>
      <c r="E127" s="123">
        <v>16</v>
      </c>
      <c r="F127" s="123">
        <v>3</v>
      </c>
      <c r="G127" s="123">
        <v>1</v>
      </c>
      <c r="H127" s="123">
        <v>0</v>
      </c>
      <c r="I127" s="124" t="s">
        <v>522</v>
      </c>
      <c r="J127" s="147">
        <v>11340</v>
      </c>
      <c r="K127" s="147">
        <v>11340</v>
      </c>
      <c r="L127" s="147">
        <v>11340</v>
      </c>
    </row>
    <row r="128" spans="1:12" x14ac:dyDescent="0.25">
      <c r="A128" s="127" t="s">
        <v>343</v>
      </c>
      <c r="B128" s="128" t="s">
        <v>346</v>
      </c>
      <c r="C128" s="128" t="s">
        <v>527</v>
      </c>
      <c r="D128" s="128" t="s">
        <v>521</v>
      </c>
      <c r="E128" s="127">
        <v>17</v>
      </c>
      <c r="F128" s="127">
        <v>2</v>
      </c>
      <c r="G128" s="127">
        <v>0</v>
      </c>
      <c r="H128" s="127">
        <v>0</v>
      </c>
      <c r="I128" s="128" t="s">
        <v>522</v>
      </c>
      <c r="J128" s="146">
        <v>10241</v>
      </c>
      <c r="K128" s="146">
        <v>10241</v>
      </c>
      <c r="L128" s="146">
        <v>10241</v>
      </c>
    </row>
    <row r="129" spans="1:12" x14ac:dyDescent="0.25">
      <c r="A129" s="123" t="s">
        <v>343</v>
      </c>
      <c r="B129" s="124" t="s">
        <v>347</v>
      </c>
      <c r="C129" s="124" t="s">
        <v>527</v>
      </c>
      <c r="D129" s="124" t="s">
        <v>521</v>
      </c>
      <c r="E129" s="123">
        <v>16</v>
      </c>
      <c r="F129" s="123">
        <v>2</v>
      </c>
      <c r="G129" s="123">
        <v>2</v>
      </c>
      <c r="H129" s="123">
        <v>0</v>
      </c>
      <c r="I129" s="124" t="s">
        <v>522</v>
      </c>
      <c r="J129" s="147">
        <v>11072</v>
      </c>
      <c r="K129" s="147">
        <v>11072</v>
      </c>
      <c r="L129" s="147">
        <v>11072</v>
      </c>
    </row>
    <row r="130" spans="1:12" x14ac:dyDescent="0.25">
      <c r="A130" s="127" t="s">
        <v>343</v>
      </c>
      <c r="B130" s="128" t="s">
        <v>348</v>
      </c>
      <c r="C130" s="128" t="s">
        <v>527</v>
      </c>
      <c r="D130" s="128" t="s">
        <v>521</v>
      </c>
      <c r="E130" s="127">
        <v>16</v>
      </c>
      <c r="F130" s="127">
        <v>3</v>
      </c>
      <c r="G130" s="127">
        <v>0</v>
      </c>
      <c r="H130" s="127">
        <v>0</v>
      </c>
      <c r="I130" s="128" t="s">
        <v>522</v>
      </c>
      <c r="J130" s="146">
        <v>28120</v>
      </c>
      <c r="K130" s="146">
        <v>28120</v>
      </c>
      <c r="L130" s="146">
        <v>28120</v>
      </c>
    </row>
    <row r="131" spans="1:12" x14ac:dyDescent="0.25">
      <c r="A131" s="123" t="s">
        <v>343</v>
      </c>
      <c r="B131" s="124" t="s">
        <v>349</v>
      </c>
      <c r="C131" s="124" t="s">
        <v>527</v>
      </c>
      <c r="D131" s="124" t="s">
        <v>521</v>
      </c>
      <c r="E131" s="123">
        <v>17</v>
      </c>
      <c r="F131" s="123">
        <v>2</v>
      </c>
      <c r="G131" s="123">
        <v>0</v>
      </c>
      <c r="H131" s="123">
        <v>0</v>
      </c>
      <c r="I131" s="124" t="s">
        <v>522</v>
      </c>
      <c r="J131" s="147">
        <v>8249</v>
      </c>
      <c r="K131" s="147">
        <v>8249</v>
      </c>
      <c r="L131" s="147">
        <v>9705</v>
      </c>
    </row>
    <row r="132" spans="1:12" x14ac:dyDescent="0.25">
      <c r="A132" s="127" t="s">
        <v>343</v>
      </c>
      <c r="B132" s="128" t="s">
        <v>350</v>
      </c>
      <c r="C132" s="128" t="s">
        <v>527</v>
      </c>
      <c r="D132" s="128" t="s">
        <v>521</v>
      </c>
      <c r="E132" s="127">
        <v>17</v>
      </c>
      <c r="F132" s="127">
        <v>2</v>
      </c>
      <c r="G132" s="127">
        <v>1</v>
      </c>
      <c r="H132" s="127">
        <v>0</v>
      </c>
      <c r="I132" s="128" t="s">
        <v>522</v>
      </c>
      <c r="J132" s="146">
        <v>9713</v>
      </c>
      <c r="K132" s="146">
        <v>9713</v>
      </c>
      <c r="L132" s="146">
        <v>9713</v>
      </c>
    </row>
    <row r="133" spans="1:12" x14ac:dyDescent="0.25">
      <c r="A133" s="123" t="s">
        <v>343</v>
      </c>
      <c r="B133" s="124" t="s">
        <v>351</v>
      </c>
      <c r="C133" s="124" t="s">
        <v>527</v>
      </c>
      <c r="D133" s="124" t="s">
        <v>521</v>
      </c>
      <c r="E133" s="123">
        <v>15</v>
      </c>
      <c r="F133" s="123">
        <v>2</v>
      </c>
      <c r="G133" s="123">
        <v>1</v>
      </c>
      <c r="H133" s="123">
        <v>0</v>
      </c>
      <c r="I133" s="124" t="s">
        <v>524</v>
      </c>
      <c r="J133" s="147">
        <v>12080</v>
      </c>
      <c r="K133" s="147">
        <v>12080</v>
      </c>
      <c r="L133" s="147">
        <v>12080</v>
      </c>
    </row>
    <row r="134" spans="1:12" x14ac:dyDescent="0.25">
      <c r="A134" s="127" t="s">
        <v>343</v>
      </c>
      <c r="B134" s="128" t="s">
        <v>352</v>
      </c>
      <c r="C134" s="128" t="s">
        <v>527</v>
      </c>
      <c r="D134" s="128" t="s">
        <v>521</v>
      </c>
      <c r="E134" s="127">
        <v>17</v>
      </c>
      <c r="F134" s="127">
        <v>2</v>
      </c>
      <c r="G134" s="127">
        <v>0</v>
      </c>
      <c r="H134" s="127">
        <v>0</v>
      </c>
      <c r="I134" s="128" t="s">
        <v>522</v>
      </c>
      <c r="J134" s="146">
        <v>11722</v>
      </c>
      <c r="K134" s="146">
        <v>11722</v>
      </c>
      <c r="L134" s="146">
        <v>11722</v>
      </c>
    </row>
    <row r="135" spans="1:12" x14ac:dyDescent="0.25">
      <c r="A135" s="123" t="s">
        <v>343</v>
      </c>
      <c r="B135" s="124" t="s">
        <v>353</v>
      </c>
      <c r="C135" s="124" t="s">
        <v>527</v>
      </c>
      <c r="D135" s="124" t="s">
        <v>521</v>
      </c>
      <c r="E135" s="123">
        <v>16</v>
      </c>
      <c r="F135" s="123">
        <v>2</v>
      </c>
      <c r="G135" s="123">
        <v>1</v>
      </c>
      <c r="H135" s="123">
        <v>0</v>
      </c>
      <c r="I135" s="124" t="s">
        <v>522</v>
      </c>
      <c r="J135" s="147">
        <v>10735</v>
      </c>
      <c r="K135" s="147">
        <v>10735</v>
      </c>
      <c r="L135" s="147">
        <v>10735</v>
      </c>
    </row>
    <row r="136" spans="1:12" x14ac:dyDescent="0.25">
      <c r="A136" s="127" t="s">
        <v>343</v>
      </c>
      <c r="B136" s="128" t="s">
        <v>354</v>
      </c>
      <c r="C136" s="128" t="s">
        <v>527</v>
      </c>
      <c r="D136" s="128" t="s">
        <v>521</v>
      </c>
      <c r="E136" s="127">
        <v>16</v>
      </c>
      <c r="F136" s="127">
        <v>2</v>
      </c>
      <c r="G136" s="127">
        <v>0</v>
      </c>
      <c r="H136" s="127">
        <v>1</v>
      </c>
      <c r="I136" s="128" t="s">
        <v>522</v>
      </c>
      <c r="J136" s="146">
        <v>11883</v>
      </c>
      <c r="K136" s="146">
        <v>11883</v>
      </c>
      <c r="L136" s="146">
        <v>11883</v>
      </c>
    </row>
    <row r="137" spans="1:12" x14ac:dyDescent="0.25">
      <c r="A137" s="123" t="s">
        <v>343</v>
      </c>
      <c r="B137" s="124" t="s">
        <v>355</v>
      </c>
      <c r="C137" s="124" t="s">
        <v>527</v>
      </c>
      <c r="D137" s="124" t="s">
        <v>521</v>
      </c>
      <c r="E137" s="123">
        <v>16</v>
      </c>
      <c r="F137" s="123">
        <v>4</v>
      </c>
      <c r="G137" s="123">
        <v>0</v>
      </c>
      <c r="H137" s="123">
        <v>0</v>
      </c>
      <c r="I137" s="124" t="s">
        <v>522</v>
      </c>
      <c r="J137" s="147">
        <v>11022</v>
      </c>
      <c r="K137" s="147">
        <v>11022</v>
      </c>
      <c r="L137" s="147">
        <v>11022</v>
      </c>
    </row>
    <row r="138" spans="1:12" x14ac:dyDescent="0.25">
      <c r="A138" s="127" t="s">
        <v>343</v>
      </c>
      <c r="B138" s="128" t="s">
        <v>356</v>
      </c>
      <c r="C138" s="128" t="s">
        <v>527</v>
      </c>
      <c r="D138" s="128" t="s">
        <v>521</v>
      </c>
      <c r="E138" s="127">
        <v>17</v>
      </c>
      <c r="F138" s="127">
        <v>4</v>
      </c>
      <c r="G138" s="127">
        <v>0</v>
      </c>
      <c r="H138" s="127">
        <v>0</v>
      </c>
      <c r="I138" s="128" t="s">
        <v>522</v>
      </c>
      <c r="J138" s="146">
        <v>12034</v>
      </c>
      <c r="K138" s="146">
        <v>12034</v>
      </c>
      <c r="L138" s="146">
        <v>12034</v>
      </c>
    </row>
    <row r="139" spans="1:12" x14ac:dyDescent="0.25">
      <c r="A139" s="123" t="s">
        <v>357</v>
      </c>
      <c r="B139" s="124" t="s">
        <v>358</v>
      </c>
      <c r="C139" s="124" t="s">
        <v>520</v>
      </c>
      <c r="D139" s="124" t="s">
        <v>521</v>
      </c>
      <c r="E139" s="123">
        <v>16</v>
      </c>
      <c r="F139" s="123">
        <v>2</v>
      </c>
      <c r="G139" s="123">
        <v>1</v>
      </c>
      <c r="H139" s="123">
        <v>0</v>
      </c>
      <c r="I139" s="124" t="s">
        <v>522</v>
      </c>
      <c r="J139" s="147">
        <v>6935</v>
      </c>
      <c r="K139" s="147">
        <v>6935</v>
      </c>
      <c r="L139" s="147">
        <v>12055</v>
      </c>
    </row>
    <row r="140" spans="1:12" x14ac:dyDescent="0.25">
      <c r="A140" s="127" t="s">
        <v>357</v>
      </c>
      <c r="B140" s="128" t="s">
        <v>359</v>
      </c>
      <c r="C140" s="128" t="s">
        <v>520</v>
      </c>
      <c r="D140" s="128" t="s">
        <v>521</v>
      </c>
      <c r="E140" s="127">
        <v>16</v>
      </c>
      <c r="F140" s="127">
        <v>2</v>
      </c>
      <c r="G140" s="127">
        <v>1</v>
      </c>
      <c r="H140" s="127">
        <v>0</v>
      </c>
      <c r="I140" s="128" t="s">
        <v>522</v>
      </c>
      <c r="J140" s="146">
        <v>6744</v>
      </c>
      <c r="K140" s="146">
        <v>6744</v>
      </c>
      <c r="L140" s="146">
        <v>8040</v>
      </c>
    </row>
    <row r="141" spans="1:12" x14ac:dyDescent="0.25">
      <c r="A141" s="123" t="s">
        <v>357</v>
      </c>
      <c r="B141" s="124" t="s">
        <v>360</v>
      </c>
      <c r="C141" s="124" t="s">
        <v>520</v>
      </c>
      <c r="D141" s="124" t="s">
        <v>521</v>
      </c>
      <c r="E141" s="123">
        <v>16</v>
      </c>
      <c r="F141" s="123">
        <v>2</v>
      </c>
      <c r="G141" s="123">
        <v>2</v>
      </c>
      <c r="H141" s="123">
        <v>0</v>
      </c>
      <c r="I141" s="124" t="s">
        <v>522</v>
      </c>
      <c r="J141" s="147">
        <v>7730</v>
      </c>
      <c r="K141" s="147">
        <v>7730</v>
      </c>
      <c r="L141" s="147">
        <v>11327</v>
      </c>
    </row>
    <row r="142" spans="1:12" x14ac:dyDescent="0.25">
      <c r="A142" s="127" t="s">
        <v>361</v>
      </c>
      <c r="B142" s="128" t="s">
        <v>362</v>
      </c>
      <c r="C142" s="128" t="s">
        <v>520</v>
      </c>
      <c r="D142" s="128" t="s">
        <v>521</v>
      </c>
      <c r="E142" s="127">
        <v>16</v>
      </c>
      <c r="F142" s="127">
        <v>2</v>
      </c>
      <c r="G142" s="127">
        <v>1</v>
      </c>
      <c r="H142" s="127">
        <v>0</v>
      </c>
      <c r="I142" s="128" t="s">
        <v>522</v>
      </c>
      <c r="J142" s="146">
        <v>7969</v>
      </c>
      <c r="K142" s="146">
        <v>12129</v>
      </c>
      <c r="L142" s="146">
        <v>14937</v>
      </c>
    </row>
    <row r="143" spans="1:12" x14ac:dyDescent="0.25">
      <c r="A143" s="123" t="s">
        <v>361</v>
      </c>
      <c r="B143" s="124" t="s">
        <v>363</v>
      </c>
      <c r="C143" s="124" t="s">
        <v>520</v>
      </c>
      <c r="D143" s="124" t="s">
        <v>521</v>
      </c>
      <c r="E143" s="123">
        <v>17</v>
      </c>
      <c r="F143" s="123">
        <v>2</v>
      </c>
      <c r="G143" s="123">
        <v>0</v>
      </c>
      <c r="H143" s="123">
        <v>0</v>
      </c>
      <c r="I143" s="124" t="s">
        <v>522</v>
      </c>
      <c r="J143" s="147">
        <v>9363</v>
      </c>
      <c r="K143" s="147">
        <v>11244</v>
      </c>
      <c r="L143" s="147">
        <v>13125</v>
      </c>
    </row>
    <row r="144" spans="1:12" x14ac:dyDescent="0.25">
      <c r="A144" s="127" t="s">
        <v>361</v>
      </c>
      <c r="B144" s="128" t="s">
        <v>364</v>
      </c>
      <c r="C144" s="128" t="s">
        <v>520</v>
      </c>
      <c r="D144" s="128" t="s">
        <v>525</v>
      </c>
      <c r="E144" s="127">
        <v>16</v>
      </c>
      <c r="F144" s="127">
        <v>2</v>
      </c>
      <c r="G144" s="127">
        <v>1</v>
      </c>
      <c r="H144" s="127">
        <v>0</v>
      </c>
      <c r="I144" s="128" t="s">
        <v>524</v>
      </c>
      <c r="J144" s="146">
        <v>9600</v>
      </c>
      <c r="K144" s="146">
        <v>10800</v>
      </c>
      <c r="L144" s="146">
        <v>12300</v>
      </c>
    </row>
    <row r="145" spans="1:12" x14ac:dyDescent="0.25">
      <c r="A145" s="123" t="s">
        <v>361</v>
      </c>
      <c r="B145" s="124" t="s">
        <v>365</v>
      </c>
      <c r="C145" s="124" t="s">
        <v>520</v>
      </c>
      <c r="D145" s="124" t="s">
        <v>521</v>
      </c>
      <c r="E145" s="123">
        <v>16</v>
      </c>
      <c r="F145" s="123">
        <v>2</v>
      </c>
      <c r="G145" s="123">
        <v>1</v>
      </c>
      <c r="H145" s="123">
        <v>0</v>
      </c>
      <c r="I145" s="124" t="s">
        <v>522</v>
      </c>
      <c r="J145" s="147">
        <v>11854</v>
      </c>
      <c r="K145" s="147">
        <v>11854</v>
      </c>
      <c r="L145" s="147">
        <v>19654</v>
      </c>
    </row>
    <row r="146" spans="1:12" x14ac:dyDescent="0.25">
      <c r="A146" s="127" t="s">
        <v>366</v>
      </c>
      <c r="B146" s="128" t="s">
        <v>367</v>
      </c>
      <c r="C146" s="128" t="s">
        <v>520</v>
      </c>
      <c r="D146" s="128" t="s">
        <v>521</v>
      </c>
      <c r="E146" s="127">
        <v>16</v>
      </c>
      <c r="F146" s="127">
        <v>2</v>
      </c>
      <c r="G146" s="127">
        <v>1</v>
      </c>
      <c r="H146" s="127">
        <v>0</v>
      </c>
      <c r="I146" s="128" t="s">
        <v>522</v>
      </c>
      <c r="J146" s="146">
        <v>5657</v>
      </c>
      <c r="K146" s="146">
        <v>5657</v>
      </c>
      <c r="L146" s="146">
        <v>13732</v>
      </c>
    </row>
    <row r="147" spans="1:12" x14ac:dyDescent="0.25">
      <c r="A147" s="123" t="s">
        <v>366</v>
      </c>
      <c r="B147" s="124" t="s">
        <v>368</v>
      </c>
      <c r="C147" s="124" t="s">
        <v>520</v>
      </c>
      <c r="D147" s="124" t="s">
        <v>526</v>
      </c>
      <c r="E147" s="123">
        <v>10</v>
      </c>
      <c r="F147" s="123">
        <v>4</v>
      </c>
      <c r="G147" s="123">
        <v>1</v>
      </c>
      <c r="H147" s="123">
        <v>0</v>
      </c>
      <c r="I147" s="124" t="s">
        <v>522</v>
      </c>
      <c r="J147" s="147">
        <v>18129</v>
      </c>
      <c r="K147" s="147">
        <v>18777</v>
      </c>
      <c r="L147" s="147">
        <v>20217</v>
      </c>
    </row>
    <row r="148" spans="1:12" x14ac:dyDescent="0.25">
      <c r="A148" s="127" t="s">
        <v>369</v>
      </c>
      <c r="B148" s="128" t="s">
        <v>370</v>
      </c>
      <c r="C148" s="128" t="s">
        <v>527</v>
      </c>
      <c r="D148" s="128" t="s">
        <v>521</v>
      </c>
      <c r="E148" s="127">
        <v>16</v>
      </c>
      <c r="F148" s="127">
        <v>2</v>
      </c>
      <c r="G148" s="127">
        <v>1</v>
      </c>
      <c r="H148" s="127">
        <v>0</v>
      </c>
      <c r="I148" s="128" t="s">
        <v>522</v>
      </c>
      <c r="J148" s="146">
        <v>4802</v>
      </c>
      <c r="K148" s="146">
        <v>4802</v>
      </c>
      <c r="L148" s="146">
        <v>6694</v>
      </c>
    </row>
    <row r="149" spans="1:12" x14ac:dyDescent="0.25">
      <c r="A149" s="123" t="s">
        <v>369</v>
      </c>
      <c r="B149" s="124" t="s">
        <v>371</v>
      </c>
      <c r="C149" s="124" t="s">
        <v>520</v>
      </c>
      <c r="D149" s="124" t="s">
        <v>526</v>
      </c>
      <c r="E149" s="123">
        <v>11</v>
      </c>
      <c r="F149" s="123">
        <v>3</v>
      </c>
      <c r="G149" s="123">
        <v>1</v>
      </c>
      <c r="H149" s="123">
        <v>0</v>
      </c>
      <c r="I149" s="124" t="s">
        <v>522</v>
      </c>
      <c r="J149" s="147">
        <v>7729</v>
      </c>
      <c r="K149" s="147">
        <v>7729</v>
      </c>
      <c r="L149" s="147">
        <v>10230</v>
      </c>
    </row>
    <row r="150" spans="1:12" x14ac:dyDescent="0.25">
      <c r="A150" s="127" t="s">
        <v>369</v>
      </c>
      <c r="B150" s="128" t="s">
        <v>372</v>
      </c>
      <c r="C150" s="128" t="s">
        <v>527</v>
      </c>
      <c r="D150" s="128" t="s">
        <v>521</v>
      </c>
      <c r="E150" s="127">
        <v>16</v>
      </c>
      <c r="F150" s="127">
        <v>2</v>
      </c>
      <c r="G150" s="127">
        <v>1</v>
      </c>
      <c r="H150" s="127">
        <v>0</v>
      </c>
      <c r="I150" s="128" t="s">
        <v>522</v>
      </c>
      <c r="J150" s="146">
        <v>5302</v>
      </c>
      <c r="K150" s="146">
        <v>5302</v>
      </c>
      <c r="L150" s="146">
        <v>6450</v>
      </c>
    </row>
    <row r="151" spans="1:12" x14ac:dyDescent="0.25">
      <c r="A151" s="123" t="s">
        <v>369</v>
      </c>
      <c r="B151" s="124" t="s">
        <v>373</v>
      </c>
      <c r="C151" s="124" t="s">
        <v>527</v>
      </c>
      <c r="D151" s="124" t="s">
        <v>526</v>
      </c>
      <c r="E151" s="123">
        <v>10</v>
      </c>
      <c r="F151" s="123">
        <v>3</v>
      </c>
      <c r="G151" s="123">
        <v>0</v>
      </c>
      <c r="H151" s="123">
        <v>0</v>
      </c>
      <c r="I151" s="124" t="s">
        <v>522</v>
      </c>
      <c r="J151" s="147">
        <v>19795</v>
      </c>
      <c r="K151" s="147">
        <v>19795</v>
      </c>
      <c r="L151" s="147">
        <v>19795</v>
      </c>
    </row>
    <row r="152" spans="1:12" x14ac:dyDescent="0.25">
      <c r="A152" s="127" t="s">
        <v>369</v>
      </c>
      <c r="B152" s="128" t="s">
        <v>374</v>
      </c>
      <c r="C152" s="128" t="s">
        <v>527</v>
      </c>
      <c r="D152" s="128" t="s">
        <v>526</v>
      </c>
      <c r="E152" s="127">
        <v>10</v>
      </c>
      <c r="F152" s="127">
        <v>4</v>
      </c>
      <c r="G152" s="127">
        <v>0</v>
      </c>
      <c r="H152" s="127">
        <v>0</v>
      </c>
      <c r="I152" s="128" t="s">
        <v>524</v>
      </c>
      <c r="J152" s="146">
        <v>6242</v>
      </c>
      <c r="K152" s="146">
        <v>6242</v>
      </c>
      <c r="L152" s="146">
        <v>6242</v>
      </c>
    </row>
    <row r="153" spans="1:12" x14ac:dyDescent="0.25">
      <c r="A153" s="123" t="s">
        <v>375</v>
      </c>
      <c r="B153" s="124" t="s">
        <v>376</v>
      </c>
      <c r="C153" s="124" t="s">
        <v>520</v>
      </c>
      <c r="D153" s="124" t="s">
        <v>521</v>
      </c>
      <c r="E153" s="123">
        <v>16</v>
      </c>
      <c r="F153" s="123">
        <v>2</v>
      </c>
      <c r="G153" s="123">
        <v>0</v>
      </c>
      <c r="H153" s="123">
        <v>0</v>
      </c>
      <c r="I153" s="124" t="s">
        <v>522</v>
      </c>
      <c r="J153" s="147">
        <v>4390</v>
      </c>
      <c r="K153" s="147">
        <v>4390</v>
      </c>
      <c r="L153" s="147">
        <v>7994</v>
      </c>
    </row>
    <row r="154" spans="1:12" x14ac:dyDescent="0.25">
      <c r="A154" s="127" t="s">
        <v>375</v>
      </c>
      <c r="B154" s="128" t="s">
        <v>377</v>
      </c>
      <c r="C154" s="128" t="s">
        <v>520</v>
      </c>
      <c r="D154" s="128" t="s">
        <v>521</v>
      </c>
      <c r="E154" s="127">
        <v>15</v>
      </c>
      <c r="F154" s="127">
        <v>2</v>
      </c>
      <c r="G154" s="127">
        <v>1</v>
      </c>
      <c r="H154" s="127">
        <v>0</v>
      </c>
      <c r="I154" s="128" t="s">
        <v>522</v>
      </c>
      <c r="J154" s="146">
        <v>6600</v>
      </c>
      <c r="K154" s="146">
        <v>6600</v>
      </c>
      <c r="L154" s="146">
        <v>9000</v>
      </c>
    </row>
    <row r="155" spans="1:12" x14ac:dyDescent="0.25">
      <c r="A155" s="123" t="s">
        <v>378</v>
      </c>
      <c r="B155" s="124" t="s">
        <v>379</v>
      </c>
      <c r="C155" s="124" t="s">
        <v>520</v>
      </c>
      <c r="D155" s="124" t="s">
        <v>521</v>
      </c>
      <c r="E155" s="123">
        <v>15</v>
      </c>
      <c r="F155" s="123">
        <v>2</v>
      </c>
      <c r="G155" s="123">
        <v>1</v>
      </c>
      <c r="H155" s="123">
        <v>0</v>
      </c>
      <c r="I155" s="124" t="s">
        <v>522</v>
      </c>
      <c r="J155" s="147">
        <v>13459</v>
      </c>
      <c r="K155" s="147">
        <v>17779</v>
      </c>
      <c r="L155" s="147">
        <v>24459</v>
      </c>
    </row>
    <row r="156" spans="1:12" x14ac:dyDescent="0.25">
      <c r="A156" s="127" t="s">
        <v>380</v>
      </c>
      <c r="B156" s="128" t="s">
        <v>381</v>
      </c>
      <c r="C156" s="128" t="s">
        <v>520</v>
      </c>
      <c r="D156" s="128" t="s">
        <v>521</v>
      </c>
      <c r="E156" s="127">
        <v>13</v>
      </c>
      <c r="F156" s="127">
        <v>2</v>
      </c>
      <c r="G156" s="127">
        <v>0</v>
      </c>
      <c r="H156" s="127">
        <v>0</v>
      </c>
      <c r="I156" s="128" t="s">
        <v>522</v>
      </c>
      <c r="J156" s="146">
        <v>8488</v>
      </c>
      <c r="K156" s="146">
        <v>8488</v>
      </c>
      <c r="L156" s="146">
        <v>8488</v>
      </c>
    </row>
    <row r="157" spans="1:12" x14ac:dyDescent="0.25">
      <c r="A157" s="123" t="s">
        <v>380</v>
      </c>
      <c r="B157" s="124" t="s">
        <v>382</v>
      </c>
      <c r="C157" s="124" t="s">
        <v>520</v>
      </c>
      <c r="D157" s="124" t="s">
        <v>521</v>
      </c>
      <c r="E157" s="123">
        <v>15</v>
      </c>
      <c r="F157" s="123">
        <v>2</v>
      </c>
      <c r="G157" s="123">
        <v>2</v>
      </c>
      <c r="H157" s="123">
        <v>0</v>
      </c>
      <c r="I157" s="124" t="s">
        <v>522</v>
      </c>
      <c r="J157" s="147">
        <v>5245</v>
      </c>
      <c r="K157" s="147">
        <v>5495</v>
      </c>
      <c r="L157" s="147">
        <v>5495</v>
      </c>
    </row>
    <row r="158" spans="1:12" x14ac:dyDescent="0.25">
      <c r="A158" s="127" t="s">
        <v>380</v>
      </c>
      <c r="B158" s="128" t="s">
        <v>383</v>
      </c>
      <c r="C158" s="128" t="s">
        <v>527</v>
      </c>
      <c r="D158" s="128" t="s">
        <v>526</v>
      </c>
      <c r="E158" s="127">
        <v>10</v>
      </c>
      <c r="F158" s="127">
        <v>4</v>
      </c>
      <c r="G158" s="127">
        <v>0</v>
      </c>
      <c r="H158" s="127">
        <v>0</v>
      </c>
      <c r="I158" s="128" t="s">
        <v>522</v>
      </c>
      <c r="J158" s="146">
        <v>6300</v>
      </c>
      <c r="K158" s="146">
        <v>6300</v>
      </c>
      <c r="L158" s="146">
        <v>6300</v>
      </c>
    </row>
    <row r="159" spans="1:12" x14ac:dyDescent="0.25">
      <c r="A159" s="123" t="s">
        <v>380</v>
      </c>
      <c r="B159" s="124" t="s">
        <v>384</v>
      </c>
      <c r="C159" s="124" t="s">
        <v>520</v>
      </c>
      <c r="D159" s="124" t="s">
        <v>525</v>
      </c>
      <c r="E159" s="123">
        <v>6</v>
      </c>
      <c r="F159" s="123">
        <v>6</v>
      </c>
      <c r="G159" s="123">
        <v>0</v>
      </c>
      <c r="H159" s="123">
        <v>0</v>
      </c>
      <c r="I159" s="124" t="s">
        <v>522</v>
      </c>
      <c r="J159" s="147">
        <v>20329</v>
      </c>
      <c r="K159" s="147">
        <v>20329</v>
      </c>
      <c r="L159" s="147">
        <v>20329</v>
      </c>
    </row>
    <row r="160" spans="1:12" x14ac:dyDescent="0.25">
      <c r="A160" s="127" t="s">
        <v>385</v>
      </c>
      <c r="B160" s="128" t="s">
        <v>386</v>
      </c>
      <c r="C160" s="128" t="s">
        <v>520</v>
      </c>
      <c r="D160" s="128" t="s">
        <v>523</v>
      </c>
      <c r="E160" s="127">
        <v>14</v>
      </c>
      <c r="F160" s="127">
        <v>2</v>
      </c>
      <c r="G160" s="127">
        <v>1</v>
      </c>
      <c r="H160" s="127">
        <v>0</v>
      </c>
      <c r="I160" s="128" t="s">
        <v>528</v>
      </c>
      <c r="J160" s="146">
        <v>3261</v>
      </c>
      <c r="K160" s="146">
        <v>3549</v>
      </c>
      <c r="L160" s="146">
        <v>12117</v>
      </c>
    </row>
    <row r="161" spans="1:12" x14ac:dyDescent="0.25">
      <c r="A161" s="123" t="s">
        <v>385</v>
      </c>
      <c r="B161" s="124" t="s">
        <v>387</v>
      </c>
      <c r="C161" s="124" t="s">
        <v>520</v>
      </c>
      <c r="D161" s="124" t="s">
        <v>521</v>
      </c>
      <c r="E161" s="123">
        <v>16</v>
      </c>
      <c r="F161" s="123">
        <v>2</v>
      </c>
      <c r="G161" s="123">
        <v>1</v>
      </c>
      <c r="H161" s="123">
        <v>1</v>
      </c>
      <c r="I161" s="124" t="s">
        <v>528</v>
      </c>
      <c r="J161" s="147">
        <v>1635</v>
      </c>
      <c r="K161" s="147">
        <v>1791</v>
      </c>
      <c r="L161" s="147">
        <v>2307</v>
      </c>
    </row>
    <row r="162" spans="1:12" x14ac:dyDescent="0.25">
      <c r="A162" s="127" t="s">
        <v>385</v>
      </c>
      <c r="B162" s="128" t="s">
        <v>388</v>
      </c>
      <c r="C162" s="128" t="s">
        <v>520</v>
      </c>
      <c r="D162" s="128" t="s">
        <v>521</v>
      </c>
      <c r="E162" s="127">
        <v>16</v>
      </c>
      <c r="F162" s="127">
        <v>2</v>
      </c>
      <c r="G162" s="127">
        <v>1</v>
      </c>
      <c r="H162" s="127">
        <v>0</v>
      </c>
      <c r="I162" s="128" t="s">
        <v>528</v>
      </c>
      <c r="J162" s="146">
        <v>2501</v>
      </c>
      <c r="K162" s="146">
        <v>2885</v>
      </c>
      <c r="L162" s="146">
        <v>6389</v>
      </c>
    </row>
    <row r="163" spans="1:12" x14ac:dyDescent="0.25">
      <c r="A163" s="123" t="s">
        <v>385</v>
      </c>
      <c r="B163" s="124" t="s">
        <v>389</v>
      </c>
      <c r="C163" s="124" t="s">
        <v>520</v>
      </c>
      <c r="D163" s="124" t="s">
        <v>521</v>
      </c>
      <c r="E163" s="123">
        <v>32</v>
      </c>
      <c r="F163" s="123">
        <v>2</v>
      </c>
      <c r="G163" s="123">
        <v>1</v>
      </c>
      <c r="H163" s="123">
        <v>0</v>
      </c>
      <c r="I163" s="124" t="s">
        <v>524</v>
      </c>
      <c r="J163" s="147">
        <v>3532</v>
      </c>
      <c r="K163" s="147">
        <v>4000</v>
      </c>
      <c r="L163" s="147">
        <v>7237</v>
      </c>
    </row>
    <row r="164" spans="1:12" x14ac:dyDescent="0.25">
      <c r="A164" s="127" t="s">
        <v>385</v>
      </c>
      <c r="B164" s="128" t="s">
        <v>390</v>
      </c>
      <c r="C164" s="128" t="s">
        <v>520</v>
      </c>
      <c r="D164" s="128" t="s">
        <v>521</v>
      </c>
      <c r="E164" s="127">
        <v>16</v>
      </c>
      <c r="F164" s="127">
        <v>2</v>
      </c>
      <c r="G164" s="127">
        <v>0</v>
      </c>
      <c r="H164" s="127">
        <v>0</v>
      </c>
      <c r="I164" s="128" t="s">
        <v>524</v>
      </c>
      <c r="J164" s="146">
        <v>2925</v>
      </c>
      <c r="K164" s="146">
        <v>6511</v>
      </c>
      <c r="L164" s="146">
        <v>6511</v>
      </c>
    </row>
    <row r="165" spans="1:12" x14ac:dyDescent="0.25">
      <c r="A165" s="123" t="s">
        <v>391</v>
      </c>
      <c r="B165" s="124" t="s">
        <v>392</v>
      </c>
      <c r="C165" s="124" t="s">
        <v>520</v>
      </c>
      <c r="D165" s="124" t="s">
        <v>521</v>
      </c>
      <c r="E165" s="123">
        <v>16</v>
      </c>
      <c r="F165" s="123">
        <v>2</v>
      </c>
      <c r="G165" s="123">
        <v>0</v>
      </c>
      <c r="H165" s="123">
        <v>0</v>
      </c>
      <c r="I165" s="124" t="s">
        <v>522</v>
      </c>
      <c r="J165" s="147">
        <v>1200</v>
      </c>
      <c r="K165" s="147">
        <v>1200</v>
      </c>
      <c r="L165" s="147">
        <v>1200</v>
      </c>
    </row>
    <row r="166" spans="1:12" x14ac:dyDescent="0.25">
      <c r="A166" s="127" t="s">
        <v>391</v>
      </c>
      <c r="B166" s="128" t="s">
        <v>393</v>
      </c>
      <c r="C166" s="128" t="s">
        <v>520</v>
      </c>
      <c r="D166" s="128" t="s">
        <v>521</v>
      </c>
      <c r="E166" s="127">
        <v>16</v>
      </c>
      <c r="F166" s="127">
        <v>2</v>
      </c>
      <c r="G166" s="127">
        <v>0</v>
      </c>
      <c r="H166" s="127">
        <v>0</v>
      </c>
      <c r="I166" s="128" t="s">
        <v>522</v>
      </c>
      <c r="J166" s="146">
        <v>7147</v>
      </c>
      <c r="K166" s="146">
        <v>11427</v>
      </c>
      <c r="L166" s="146">
        <v>11427</v>
      </c>
    </row>
    <row r="167" spans="1:12" x14ac:dyDescent="0.25">
      <c r="A167" s="123" t="s">
        <v>394</v>
      </c>
      <c r="B167" s="124" t="s">
        <v>395</v>
      </c>
      <c r="C167" s="124" t="s">
        <v>527</v>
      </c>
      <c r="D167" s="124" t="s">
        <v>521</v>
      </c>
      <c r="E167" s="123">
        <v>16</v>
      </c>
      <c r="F167" s="123">
        <v>2</v>
      </c>
      <c r="G167" s="123">
        <v>1</v>
      </c>
      <c r="H167" s="123">
        <v>0</v>
      </c>
      <c r="I167" s="124" t="s">
        <v>522</v>
      </c>
      <c r="J167" s="147">
        <v>4758</v>
      </c>
      <c r="K167" s="147">
        <v>4758</v>
      </c>
      <c r="L167" s="147">
        <v>13558</v>
      </c>
    </row>
    <row r="168" spans="1:12" x14ac:dyDescent="0.25">
      <c r="A168" s="127" t="s">
        <v>394</v>
      </c>
      <c r="B168" s="128" t="s">
        <v>396</v>
      </c>
      <c r="C168" s="128" t="s">
        <v>527</v>
      </c>
      <c r="D168" s="128" t="s">
        <v>521</v>
      </c>
      <c r="E168" s="127">
        <v>16</v>
      </c>
      <c r="F168" s="127">
        <v>2</v>
      </c>
      <c r="G168" s="127">
        <v>1</v>
      </c>
      <c r="H168" s="127">
        <v>0</v>
      </c>
      <c r="I168" s="128" t="s">
        <v>522</v>
      </c>
      <c r="J168" s="146">
        <v>6262</v>
      </c>
      <c r="K168" s="146">
        <v>6262</v>
      </c>
      <c r="L168" s="146">
        <v>15286</v>
      </c>
    </row>
    <row r="169" spans="1:12" x14ac:dyDescent="0.25">
      <c r="A169" s="123" t="s">
        <v>394</v>
      </c>
      <c r="B169" s="124" t="s">
        <v>397</v>
      </c>
      <c r="C169" s="124" t="s">
        <v>527</v>
      </c>
      <c r="D169" s="124" t="s">
        <v>525</v>
      </c>
      <c r="E169" s="123">
        <v>4</v>
      </c>
      <c r="F169" s="123">
        <v>10</v>
      </c>
      <c r="G169" s="123">
        <v>0</v>
      </c>
      <c r="H169" s="123">
        <v>0</v>
      </c>
      <c r="I169" s="124" t="s">
        <v>522</v>
      </c>
      <c r="J169" s="147">
        <v>35000</v>
      </c>
      <c r="K169" s="147">
        <v>35000</v>
      </c>
      <c r="L169" s="147">
        <v>35000</v>
      </c>
    </row>
    <row r="170" spans="1:12" x14ac:dyDescent="0.25">
      <c r="A170" s="127" t="s">
        <v>394</v>
      </c>
      <c r="B170" s="128" t="s">
        <v>398</v>
      </c>
      <c r="C170" s="128" t="s">
        <v>527</v>
      </c>
      <c r="D170" s="128" t="s">
        <v>521</v>
      </c>
      <c r="E170" s="127">
        <v>16</v>
      </c>
      <c r="F170" s="127">
        <v>2</v>
      </c>
      <c r="G170" s="127">
        <v>1</v>
      </c>
      <c r="H170" s="127">
        <v>0</v>
      </c>
      <c r="I170" s="128" t="s">
        <v>522</v>
      </c>
      <c r="J170" s="146">
        <v>4807</v>
      </c>
      <c r="K170" s="146">
        <v>4807</v>
      </c>
      <c r="L170" s="146">
        <v>7454</v>
      </c>
    </row>
    <row r="171" spans="1:12" x14ac:dyDescent="0.25">
      <c r="A171" s="123" t="s">
        <v>394</v>
      </c>
      <c r="B171" s="124" t="s">
        <v>399</v>
      </c>
      <c r="C171" s="124" t="s">
        <v>527</v>
      </c>
      <c r="D171" s="124" t="s">
        <v>521</v>
      </c>
      <c r="E171" s="123">
        <v>16</v>
      </c>
      <c r="F171" s="123">
        <v>2</v>
      </c>
      <c r="G171" s="123">
        <v>1</v>
      </c>
      <c r="H171" s="123">
        <v>0</v>
      </c>
      <c r="I171" s="124" t="s">
        <v>522</v>
      </c>
      <c r="J171" s="148">
        <v>6174</v>
      </c>
      <c r="K171" s="147">
        <v>6174</v>
      </c>
      <c r="L171" s="147">
        <v>13597</v>
      </c>
    </row>
    <row r="172" spans="1:12" x14ac:dyDescent="0.25">
      <c r="A172" s="127" t="s">
        <v>394</v>
      </c>
      <c r="B172" s="128" t="s">
        <v>400</v>
      </c>
      <c r="C172" s="128" t="s">
        <v>527</v>
      </c>
      <c r="D172" s="128" t="s">
        <v>521</v>
      </c>
      <c r="E172" s="127">
        <v>16</v>
      </c>
      <c r="F172" s="127">
        <v>2</v>
      </c>
      <c r="G172" s="127">
        <v>1</v>
      </c>
      <c r="H172" s="127">
        <v>0</v>
      </c>
      <c r="I172" s="128" t="s">
        <v>522</v>
      </c>
      <c r="J172" s="146">
        <v>8254</v>
      </c>
      <c r="K172" s="146">
        <v>8254</v>
      </c>
      <c r="L172" s="146">
        <v>17278</v>
      </c>
    </row>
    <row r="173" spans="1:12" x14ac:dyDescent="0.25">
      <c r="A173" s="123" t="s">
        <v>394</v>
      </c>
      <c r="B173" s="124" t="s">
        <v>401</v>
      </c>
      <c r="C173" s="124" t="s">
        <v>527</v>
      </c>
      <c r="D173" s="124" t="s">
        <v>521</v>
      </c>
      <c r="E173" s="123">
        <v>16</v>
      </c>
      <c r="F173" s="123">
        <v>2</v>
      </c>
      <c r="G173" s="123">
        <v>1</v>
      </c>
      <c r="H173" s="123">
        <v>0</v>
      </c>
      <c r="I173" s="124" t="s">
        <v>522</v>
      </c>
      <c r="J173" s="147">
        <v>7235</v>
      </c>
      <c r="K173" s="147">
        <v>7235</v>
      </c>
      <c r="L173" s="147">
        <v>15288</v>
      </c>
    </row>
    <row r="174" spans="1:12" x14ac:dyDescent="0.25">
      <c r="A174" s="127" t="s">
        <v>394</v>
      </c>
      <c r="B174" s="128" t="s">
        <v>402</v>
      </c>
      <c r="C174" s="128" t="s">
        <v>527</v>
      </c>
      <c r="D174" s="128" t="s">
        <v>521</v>
      </c>
      <c r="E174" s="127">
        <v>16</v>
      </c>
      <c r="F174" s="127">
        <v>2</v>
      </c>
      <c r="G174" s="127">
        <v>1</v>
      </c>
      <c r="H174" s="127">
        <v>0</v>
      </c>
      <c r="I174" s="128" t="s">
        <v>522</v>
      </c>
      <c r="J174" s="146">
        <v>6152</v>
      </c>
      <c r="K174" s="146">
        <v>6152</v>
      </c>
      <c r="L174" s="146">
        <v>14984</v>
      </c>
    </row>
    <row r="175" spans="1:12" x14ac:dyDescent="0.25">
      <c r="A175" s="123" t="s">
        <v>394</v>
      </c>
      <c r="B175" s="124" t="s">
        <v>403</v>
      </c>
      <c r="C175" s="124" t="s">
        <v>527</v>
      </c>
      <c r="D175" s="124" t="s">
        <v>521</v>
      </c>
      <c r="E175" s="123">
        <v>15</v>
      </c>
      <c r="F175" s="123">
        <v>2</v>
      </c>
      <c r="G175" s="123">
        <v>1</v>
      </c>
      <c r="H175" s="123">
        <v>0</v>
      </c>
      <c r="I175" s="124" t="s">
        <v>522</v>
      </c>
      <c r="J175" s="147">
        <v>7725</v>
      </c>
      <c r="K175" s="147">
        <v>7725</v>
      </c>
      <c r="L175" s="147">
        <v>13825</v>
      </c>
    </row>
    <row r="176" spans="1:12" x14ac:dyDescent="0.25">
      <c r="A176" s="127" t="s">
        <v>394</v>
      </c>
      <c r="B176" s="128" t="s">
        <v>404</v>
      </c>
      <c r="C176" s="128" t="s">
        <v>527</v>
      </c>
      <c r="D176" s="128" t="s">
        <v>521</v>
      </c>
      <c r="E176" s="127">
        <v>16</v>
      </c>
      <c r="F176" s="127">
        <v>2</v>
      </c>
      <c r="G176" s="127">
        <v>1</v>
      </c>
      <c r="H176" s="127">
        <v>0</v>
      </c>
      <c r="I176" s="128" t="s">
        <v>522</v>
      </c>
      <c r="J176" s="146">
        <v>4299</v>
      </c>
      <c r="K176" s="146">
        <v>4299</v>
      </c>
      <c r="L176" s="146">
        <v>11211</v>
      </c>
    </row>
    <row r="177" spans="1:12" x14ac:dyDescent="0.25">
      <c r="A177" s="123" t="s">
        <v>394</v>
      </c>
      <c r="B177" s="124" t="s">
        <v>405</v>
      </c>
      <c r="C177" s="124" t="s">
        <v>527</v>
      </c>
      <c r="D177" s="124" t="s">
        <v>521</v>
      </c>
      <c r="E177" s="123">
        <v>16</v>
      </c>
      <c r="F177" s="123">
        <v>2</v>
      </c>
      <c r="G177" s="123">
        <v>1</v>
      </c>
      <c r="H177" s="123">
        <v>0</v>
      </c>
      <c r="I177" s="124" t="s">
        <v>522</v>
      </c>
      <c r="J177" s="147">
        <v>5020</v>
      </c>
      <c r="K177" s="147">
        <v>5020</v>
      </c>
      <c r="L177" s="147">
        <v>12700</v>
      </c>
    </row>
    <row r="178" spans="1:12" x14ac:dyDescent="0.25">
      <c r="A178" s="127" t="s">
        <v>394</v>
      </c>
      <c r="B178" s="128" t="s">
        <v>406</v>
      </c>
      <c r="C178" s="128" t="s">
        <v>529</v>
      </c>
      <c r="D178" s="128" t="s">
        <v>525</v>
      </c>
      <c r="E178" s="127">
        <v>5</v>
      </c>
      <c r="F178" s="127">
        <v>7</v>
      </c>
      <c r="G178" s="127">
        <v>0</v>
      </c>
      <c r="H178" s="127">
        <v>0</v>
      </c>
      <c r="I178" s="128" t="s">
        <v>522</v>
      </c>
      <c r="J178" s="146">
        <v>29376</v>
      </c>
      <c r="K178" s="146">
        <v>29376</v>
      </c>
      <c r="L178" s="146">
        <v>29376</v>
      </c>
    </row>
    <row r="179" spans="1:12" x14ac:dyDescent="0.25">
      <c r="A179" s="123" t="s">
        <v>394</v>
      </c>
      <c r="B179" s="124" t="s">
        <v>407</v>
      </c>
      <c r="C179" s="124" t="s">
        <v>529</v>
      </c>
      <c r="D179" s="124" t="s">
        <v>525</v>
      </c>
      <c r="E179" s="123">
        <v>10</v>
      </c>
      <c r="F179" s="123">
        <v>5</v>
      </c>
      <c r="G179" s="123">
        <v>0</v>
      </c>
      <c r="H179" s="123">
        <v>0</v>
      </c>
      <c r="I179" s="124" t="s">
        <v>522</v>
      </c>
      <c r="J179" s="147">
        <v>31842</v>
      </c>
      <c r="K179" s="147">
        <v>31842</v>
      </c>
      <c r="L179" s="147">
        <v>31842</v>
      </c>
    </row>
    <row r="180" spans="1:12" x14ac:dyDescent="0.25">
      <c r="A180" s="127" t="s">
        <v>394</v>
      </c>
      <c r="B180" s="128" t="s">
        <v>408</v>
      </c>
      <c r="C180" s="128" t="s">
        <v>527</v>
      </c>
      <c r="D180" s="128" t="s">
        <v>521</v>
      </c>
      <c r="E180" s="127">
        <v>16</v>
      </c>
      <c r="F180" s="127">
        <v>2</v>
      </c>
      <c r="G180" s="127">
        <v>1</v>
      </c>
      <c r="H180" s="127">
        <v>0</v>
      </c>
      <c r="I180" s="128" t="s">
        <v>522</v>
      </c>
      <c r="J180" s="146">
        <v>5695</v>
      </c>
      <c r="K180" s="146">
        <v>5695</v>
      </c>
      <c r="L180" s="146">
        <v>13795</v>
      </c>
    </row>
    <row r="181" spans="1:12" x14ac:dyDescent="0.25">
      <c r="A181" s="123" t="s">
        <v>394</v>
      </c>
      <c r="B181" s="124" t="s">
        <v>409</v>
      </c>
      <c r="C181" s="124" t="s">
        <v>527</v>
      </c>
      <c r="D181" s="124" t="s">
        <v>521</v>
      </c>
      <c r="E181" s="123">
        <v>16</v>
      </c>
      <c r="F181" s="123">
        <v>2</v>
      </c>
      <c r="G181" s="123">
        <v>1</v>
      </c>
      <c r="H181" s="123">
        <v>0</v>
      </c>
      <c r="I181" s="124" t="s">
        <v>522</v>
      </c>
      <c r="J181" s="147">
        <v>5519</v>
      </c>
      <c r="K181" s="147">
        <v>5519</v>
      </c>
      <c r="L181" s="147">
        <v>14708</v>
      </c>
    </row>
    <row r="182" spans="1:12" x14ac:dyDescent="0.25">
      <c r="A182" s="127" t="s">
        <v>394</v>
      </c>
      <c r="B182" s="128" t="s">
        <v>410</v>
      </c>
      <c r="C182" s="128" t="s">
        <v>527</v>
      </c>
      <c r="D182" s="128" t="s">
        <v>521</v>
      </c>
      <c r="E182" s="127">
        <v>16</v>
      </c>
      <c r="F182" s="127">
        <v>2</v>
      </c>
      <c r="G182" s="127">
        <v>1</v>
      </c>
      <c r="H182" s="127">
        <v>0</v>
      </c>
      <c r="I182" s="128" t="s">
        <v>522</v>
      </c>
      <c r="J182" s="146">
        <v>7904</v>
      </c>
      <c r="K182" s="146">
        <v>7904</v>
      </c>
      <c r="L182" s="146">
        <v>17120</v>
      </c>
    </row>
    <row r="183" spans="1:12" x14ac:dyDescent="0.25">
      <c r="A183" s="123" t="s">
        <v>394</v>
      </c>
      <c r="B183" s="124" t="s">
        <v>411</v>
      </c>
      <c r="C183" s="124" t="s">
        <v>527</v>
      </c>
      <c r="D183" s="124" t="s">
        <v>521</v>
      </c>
      <c r="E183" s="123">
        <v>16</v>
      </c>
      <c r="F183" s="123">
        <v>2</v>
      </c>
      <c r="G183" s="123">
        <v>1</v>
      </c>
      <c r="H183" s="123">
        <v>0</v>
      </c>
      <c r="I183" s="124" t="s">
        <v>522</v>
      </c>
      <c r="J183" s="147">
        <v>5177</v>
      </c>
      <c r="K183" s="147">
        <v>5177</v>
      </c>
      <c r="L183" s="147">
        <v>12857</v>
      </c>
    </row>
    <row r="184" spans="1:12" x14ac:dyDescent="0.25">
      <c r="A184" s="127" t="s">
        <v>394</v>
      </c>
      <c r="B184" s="128" t="s">
        <v>412</v>
      </c>
      <c r="C184" s="128" t="s">
        <v>527</v>
      </c>
      <c r="D184" s="128" t="s">
        <v>521</v>
      </c>
      <c r="E184" s="127">
        <v>16</v>
      </c>
      <c r="F184" s="127">
        <v>2</v>
      </c>
      <c r="G184" s="127">
        <v>0</v>
      </c>
      <c r="H184" s="127">
        <v>0</v>
      </c>
      <c r="I184" s="128" t="s">
        <v>524</v>
      </c>
      <c r="J184" s="146">
        <v>4248</v>
      </c>
      <c r="K184" s="146">
        <v>13464</v>
      </c>
      <c r="L184" s="146">
        <v>13464</v>
      </c>
    </row>
    <row r="185" spans="1:12" x14ac:dyDescent="0.25">
      <c r="A185" s="123" t="s">
        <v>394</v>
      </c>
      <c r="B185" s="124" t="s">
        <v>413</v>
      </c>
      <c r="C185" s="124" t="s">
        <v>527</v>
      </c>
      <c r="D185" s="124" t="s">
        <v>521</v>
      </c>
      <c r="E185" s="123">
        <v>16</v>
      </c>
      <c r="F185" s="123">
        <v>2</v>
      </c>
      <c r="G185" s="123">
        <v>1</v>
      </c>
      <c r="H185" s="123">
        <v>0</v>
      </c>
      <c r="I185" s="124" t="s">
        <v>522</v>
      </c>
      <c r="J185" s="147">
        <v>5222</v>
      </c>
      <c r="K185" s="147">
        <v>5222</v>
      </c>
      <c r="L185" s="147">
        <v>14246</v>
      </c>
    </row>
    <row r="186" spans="1:12" x14ac:dyDescent="0.25">
      <c r="A186" s="127" t="s">
        <v>414</v>
      </c>
      <c r="B186" s="128" t="s">
        <v>415</v>
      </c>
      <c r="C186" s="128" t="s">
        <v>520</v>
      </c>
      <c r="D186" s="128" t="s">
        <v>521</v>
      </c>
      <c r="E186" s="127">
        <v>16</v>
      </c>
      <c r="F186" s="127">
        <v>2</v>
      </c>
      <c r="G186" s="127">
        <v>1</v>
      </c>
      <c r="H186" s="127">
        <v>0</v>
      </c>
      <c r="I186" s="128" t="s">
        <v>522</v>
      </c>
      <c r="J186" s="146">
        <v>8255</v>
      </c>
      <c r="K186" s="146">
        <v>9349</v>
      </c>
      <c r="L186" s="146">
        <v>15525</v>
      </c>
    </row>
    <row r="187" spans="1:12" x14ac:dyDescent="0.25">
      <c r="A187" s="123" t="s">
        <v>416</v>
      </c>
      <c r="B187" s="124" t="s">
        <v>417</v>
      </c>
      <c r="C187" s="124" t="s">
        <v>520</v>
      </c>
      <c r="D187" s="124" t="s">
        <v>521</v>
      </c>
      <c r="E187" s="123">
        <v>13</v>
      </c>
      <c r="F187" s="123">
        <v>2</v>
      </c>
      <c r="G187" s="123">
        <v>0</v>
      </c>
      <c r="H187" s="123">
        <v>0</v>
      </c>
      <c r="I187" s="124" t="s">
        <v>522</v>
      </c>
      <c r="J187" s="147">
        <v>7560</v>
      </c>
      <c r="K187" s="147">
        <v>7560</v>
      </c>
      <c r="L187" s="147">
        <v>7560</v>
      </c>
    </row>
    <row r="188" spans="1:12" x14ac:dyDescent="0.25">
      <c r="A188" s="127" t="s">
        <v>416</v>
      </c>
      <c r="B188" s="128" t="s">
        <v>418</v>
      </c>
      <c r="C188" s="128" t="s">
        <v>520</v>
      </c>
      <c r="D188" s="128" t="s">
        <v>521</v>
      </c>
      <c r="E188" s="127">
        <v>15</v>
      </c>
      <c r="F188" s="127">
        <v>2</v>
      </c>
      <c r="G188" s="127">
        <v>1</v>
      </c>
      <c r="H188" s="127">
        <v>0</v>
      </c>
      <c r="I188" s="128" t="s">
        <v>522</v>
      </c>
      <c r="J188" s="146">
        <v>6899</v>
      </c>
      <c r="K188" s="146">
        <v>7142</v>
      </c>
      <c r="L188" s="146">
        <v>7142</v>
      </c>
    </row>
    <row r="189" spans="1:12" x14ac:dyDescent="0.25">
      <c r="A189" s="123" t="s">
        <v>416</v>
      </c>
      <c r="B189" s="124" t="s">
        <v>419</v>
      </c>
      <c r="C189" s="124" t="s">
        <v>527</v>
      </c>
      <c r="D189" s="124" t="s">
        <v>525</v>
      </c>
      <c r="E189" s="123">
        <v>6</v>
      </c>
      <c r="F189" s="123">
        <v>14</v>
      </c>
      <c r="G189" s="123">
        <v>0</v>
      </c>
      <c r="H189" s="123">
        <v>0</v>
      </c>
      <c r="I189" s="124" t="s">
        <v>522</v>
      </c>
      <c r="J189" s="147">
        <v>19524</v>
      </c>
      <c r="K189" s="147">
        <v>19524</v>
      </c>
      <c r="L189" s="147">
        <v>19524</v>
      </c>
    </row>
    <row r="190" spans="1:12" x14ac:dyDescent="0.25">
      <c r="A190" s="127" t="s">
        <v>420</v>
      </c>
      <c r="B190" s="128" t="s">
        <v>421</v>
      </c>
      <c r="C190" s="128" t="s">
        <v>520</v>
      </c>
      <c r="D190" s="128" t="s">
        <v>526</v>
      </c>
      <c r="E190" s="127">
        <v>9</v>
      </c>
      <c r="F190" s="127">
        <v>4</v>
      </c>
      <c r="G190" s="127">
        <v>0</v>
      </c>
      <c r="H190" s="127">
        <v>0</v>
      </c>
      <c r="I190" s="128" t="s">
        <v>522</v>
      </c>
      <c r="J190" s="146">
        <v>3327</v>
      </c>
      <c r="K190" s="146">
        <v>3327</v>
      </c>
      <c r="L190" s="146">
        <v>5650</v>
      </c>
    </row>
    <row r="191" spans="1:12" ht="14.5" x14ac:dyDescent="0.25">
      <c r="A191" s="123" t="s">
        <v>420</v>
      </c>
      <c r="B191" s="124" t="s">
        <v>422</v>
      </c>
      <c r="C191" s="124" t="s">
        <v>520</v>
      </c>
      <c r="D191" s="124" t="s">
        <v>521</v>
      </c>
      <c r="E191" s="123">
        <v>18</v>
      </c>
      <c r="F191" s="123">
        <v>2</v>
      </c>
      <c r="G191" s="123">
        <v>0</v>
      </c>
      <c r="H191" s="123">
        <v>0</v>
      </c>
      <c r="I191" s="124" t="s">
        <v>522</v>
      </c>
      <c r="J191" s="151" t="s">
        <v>539</v>
      </c>
      <c r="K191" s="147" t="s">
        <v>538</v>
      </c>
      <c r="L191" s="147" t="s">
        <v>538</v>
      </c>
    </row>
    <row r="192" spans="1:12" x14ac:dyDescent="0.25">
      <c r="A192" s="127" t="s">
        <v>420</v>
      </c>
      <c r="B192" s="128" t="s">
        <v>423</v>
      </c>
      <c r="C192" s="128" t="s">
        <v>527</v>
      </c>
      <c r="D192" s="128" t="s">
        <v>521</v>
      </c>
      <c r="E192" s="127">
        <v>18</v>
      </c>
      <c r="F192" s="127">
        <v>2</v>
      </c>
      <c r="G192" s="127">
        <v>0</v>
      </c>
      <c r="H192" s="127">
        <v>0</v>
      </c>
      <c r="I192" s="128" t="s">
        <v>522</v>
      </c>
      <c r="J192" s="146">
        <v>3225</v>
      </c>
      <c r="K192" s="146">
        <v>3765</v>
      </c>
      <c r="L192" s="146">
        <v>3765</v>
      </c>
    </row>
    <row r="193" spans="1:12" x14ac:dyDescent="0.25">
      <c r="A193" s="123" t="s">
        <v>420</v>
      </c>
      <c r="B193" s="124" t="s">
        <v>424</v>
      </c>
      <c r="C193" s="124" t="s">
        <v>520</v>
      </c>
      <c r="D193" s="124" t="s">
        <v>521</v>
      </c>
      <c r="E193" s="123">
        <v>16</v>
      </c>
      <c r="F193" s="123">
        <v>2</v>
      </c>
      <c r="G193" s="123">
        <v>1</v>
      </c>
      <c r="H193" s="123">
        <v>0</v>
      </c>
      <c r="I193" s="124" t="s">
        <v>524</v>
      </c>
      <c r="J193" s="147">
        <v>8184</v>
      </c>
      <c r="K193" s="147">
        <v>8184</v>
      </c>
      <c r="L193" s="147">
        <v>15394</v>
      </c>
    </row>
    <row r="194" spans="1:12" x14ac:dyDescent="0.25">
      <c r="A194" s="127" t="s">
        <v>420</v>
      </c>
      <c r="B194" s="128" t="s">
        <v>425</v>
      </c>
      <c r="C194" s="128" t="s">
        <v>520</v>
      </c>
      <c r="D194" s="128" t="s">
        <v>521</v>
      </c>
      <c r="E194" s="127">
        <v>20</v>
      </c>
      <c r="F194" s="127">
        <v>2</v>
      </c>
      <c r="G194" s="127">
        <v>0</v>
      </c>
      <c r="H194" s="127">
        <v>0</v>
      </c>
      <c r="I194" s="128" t="s">
        <v>522</v>
      </c>
      <c r="J194" s="146">
        <v>4893</v>
      </c>
      <c r="K194" s="146">
        <v>4893</v>
      </c>
      <c r="L194" s="146">
        <v>4893</v>
      </c>
    </row>
    <row r="195" spans="1:12" x14ac:dyDescent="0.25">
      <c r="A195" s="123" t="s">
        <v>420</v>
      </c>
      <c r="B195" s="124" t="s">
        <v>426</v>
      </c>
      <c r="C195" s="124" t="s">
        <v>520</v>
      </c>
      <c r="D195" s="124" t="s">
        <v>521</v>
      </c>
      <c r="E195" s="123">
        <v>18</v>
      </c>
      <c r="F195" s="123">
        <v>2</v>
      </c>
      <c r="G195" s="123">
        <v>0</v>
      </c>
      <c r="H195" s="123">
        <v>0</v>
      </c>
      <c r="I195" s="124" t="s">
        <v>522</v>
      </c>
      <c r="J195" s="147">
        <v>3305</v>
      </c>
      <c r="K195" s="147">
        <v>3305</v>
      </c>
      <c r="L195" s="147">
        <v>3305</v>
      </c>
    </row>
    <row r="196" spans="1:12" ht="14.5" x14ac:dyDescent="0.25">
      <c r="A196" s="127" t="s">
        <v>427</v>
      </c>
      <c r="B196" s="128" t="s">
        <v>428</v>
      </c>
      <c r="C196" s="128" t="s">
        <v>520</v>
      </c>
      <c r="D196" s="128" t="s">
        <v>526</v>
      </c>
      <c r="E196" s="127">
        <v>11</v>
      </c>
      <c r="F196" s="127">
        <v>3</v>
      </c>
      <c r="G196" s="127">
        <v>0</v>
      </c>
      <c r="H196" s="127">
        <v>0</v>
      </c>
      <c r="I196" s="128" t="s">
        <v>528</v>
      </c>
      <c r="J196" s="152" t="s">
        <v>539</v>
      </c>
      <c r="K196" s="146" t="s">
        <v>538</v>
      </c>
      <c r="L196" s="146" t="s">
        <v>538</v>
      </c>
    </row>
    <row r="197" spans="1:12" x14ac:dyDescent="0.25">
      <c r="A197" s="123" t="s">
        <v>427</v>
      </c>
      <c r="B197" s="124" t="s">
        <v>429</v>
      </c>
      <c r="C197" s="124" t="s">
        <v>520</v>
      </c>
      <c r="D197" s="124" t="s">
        <v>526</v>
      </c>
      <c r="E197" s="123">
        <v>11</v>
      </c>
      <c r="F197" s="123">
        <v>3</v>
      </c>
      <c r="G197" s="123">
        <v>0</v>
      </c>
      <c r="H197" s="123">
        <v>0</v>
      </c>
      <c r="I197" s="124" t="s">
        <v>524</v>
      </c>
      <c r="J197" s="147">
        <v>8930</v>
      </c>
      <c r="K197" s="147">
        <v>11655</v>
      </c>
      <c r="L197" s="147">
        <v>21626</v>
      </c>
    </row>
    <row r="198" spans="1:12" x14ac:dyDescent="0.25">
      <c r="A198" s="127" t="s">
        <v>427</v>
      </c>
      <c r="B198" s="128" t="s">
        <v>430</v>
      </c>
      <c r="C198" s="128" t="s">
        <v>520</v>
      </c>
      <c r="D198" s="128" t="s">
        <v>526</v>
      </c>
      <c r="E198" s="127">
        <v>11</v>
      </c>
      <c r="F198" s="127">
        <v>3</v>
      </c>
      <c r="G198" s="127">
        <v>0</v>
      </c>
      <c r="H198" s="127">
        <v>0</v>
      </c>
      <c r="I198" s="128" t="s">
        <v>524</v>
      </c>
      <c r="J198" s="146">
        <v>9514</v>
      </c>
      <c r="K198" s="146">
        <v>9514</v>
      </c>
      <c r="L198" s="146">
        <v>18748</v>
      </c>
    </row>
    <row r="199" spans="1:12" x14ac:dyDescent="0.25">
      <c r="A199" s="123" t="s">
        <v>427</v>
      </c>
      <c r="B199" s="124" t="s">
        <v>431</v>
      </c>
      <c r="C199" s="124" t="s">
        <v>520</v>
      </c>
      <c r="D199" s="124" t="s">
        <v>526</v>
      </c>
      <c r="E199" s="123">
        <v>11</v>
      </c>
      <c r="F199" s="123">
        <v>3</v>
      </c>
      <c r="G199" s="123">
        <v>0</v>
      </c>
      <c r="H199" s="123">
        <v>0</v>
      </c>
      <c r="I199" s="124" t="s">
        <v>524</v>
      </c>
      <c r="J199" s="147">
        <v>12979</v>
      </c>
      <c r="K199" s="147">
        <v>12979</v>
      </c>
      <c r="L199" s="147">
        <v>20647</v>
      </c>
    </row>
    <row r="200" spans="1:12" x14ac:dyDescent="0.25">
      <c r="A200" s="127" t="s">
        <v>427</v>
      </c>
      <c r="B200" s="128" t="s">
        <v>432</v>
      </c>
      <c r="C200" s="128" t="s">
        <v>520</v>
      </c>
      <c r="D200" s="128" t="s">
        <v>526</v>
      </c>
      <c r="E200" s="127">
        <v>11</v>
      </c>
      <c r="F200" s="127">
        <v>3</v>
      </c>
      <c r="G200" s="127">
        <v>1</v>
      </c>
      <c r="H200" s="127">
        <v>0</v>
      </c>
      <c r="I200" s="128" t="s">
        <v>522</v>
      </c>
      <c r="J200" s="146">
        <v>20698</v>
      </c>
      <c r="K200" s="146">
        <v>20698</v>
      </c>
      <c r="L200" s="146">
        <v>29407</v>
      </c>
    </row>
    <row r="201" spans="1:12" x14ac:dyDescent="0.25">
      <c r="A201" s="123" t="s">
        <v>427</v>
      </c>
      <c r="B201" s="124" t="s">
        <v>433</v>
      </c>
      <c r="C201" s="124" t="s">
        <v>520</v>
      </c>
      <c r="D201" s="124" t="s">
        <v>526</v>
      </c>
      <c r="E201" s="123">
        <v>34</v>
      </c>
      <c r="F201" s="123">
        <v>3</v>
      </c>
      <c r="G201" s="123">
        <v>0</v>
      </c>
      <c r="H201" s="123">
        <v>0</v>
      </c>
      <c r="I201" s="124" t="s">
        <v>524</v>
      </c>
      <c r="J201" s="147">
        <v>20560</v>
      </c>
      <c r="K201" s="147">
        <v>20560</v>
      </c>
      <c r="L201" s="147">
        <v>20560</v>
      </c>
    </row>
    <row r="202" spans="1:12" x14ac:dyDescent="0.25">
      <c r="A202" s="127" t="s">
        <v>427</v>
      </c>
      <c r="B202" s="128" t="s">
        <v>434</v>
      </c>
      <c r="C202" s="128" t="s">
        <v>520</v>
      </c>
      <c r="D202" s="128" t="s">
        <v>526</v>
      </c>
      <c r="E202" s="127">
        <v>11</v>
      </c>
      <c r="F202" s="127">
        <v>3</v>
      </c>
      <c r="G202" s="127">
        <v>0</v>
      </c>
      <c r="H202" s="127">
        <v>0</v>
      </c>
      <c r="I202" s="128" t="s">
        <v>524</v>
      </c>
      <c r="J202" s="146">
        <v>9602</v>
      </c>
      <c r="K202" s="146">
        <v>9602</v>
      </c>
      <c r="L202" s="146">
        <v>10382</v>
      </c>
    </row>
    <row r="203" spans="1:12" x14ac:dyDescent="0.25">
      <c r="A203" s="123" t="s">
        <v>435</v>
      </c>
      <c r="B203" s="124" t="s">
        <v>436</v>
      </c>
      <c r="C203" s="124" t="s">
        <v>529</v>
      </c>
      <c r="D203" s="124" t="s">
        <v>521</v>
      </c>
      <c r="E203" s="123">
        <v>16</v>
      </c>
      <c r="F203" s="123">
        <v>4</v>
      </c>
      <c r="G203" s="123">
        <v>0</v>
      </c>
      <c r="H203" s="123">
        <v>0</v>
      </c>
      <c r="I203" s="124" t="s">
        <v>522</v>
      </c>
      <c r="J203" s="147">
        <v>33593</v>
      </c>
      <c r="K203" s="147">
        <v>33593</v>
      </c>
      <c r="L203" s="147">
        <v>33593</v>
      </c>
    </row>
    <row r="204" spans="1:12" x14ac:dyDescent="0.25">
      <c r="A204" s="127" t="s">
        <v>435</v>
      </c>
      <c r="B204" s="128" t="s">
        <v>437</v>
      </c>
      <c r="C204" s="128" t="s">
        <v>520</v>
      </c>
      <c r="D204" s="128" t="s">
        <v>521</v>
      </c>
      <c r="E204" s="127">
        <v>15</v>
      </c>
      <c r="F204" s="127">
        <v>2</v>
      </c>
      <c r="G204" s="127">
        <v>1</v>
      </c>
      <c r="H204" s="127">
        <v>0</v>
      </c>
      <c r="I204" s="128" t="s">
        <v>522</v>
      </c>
      <c r="J204" s="146">
        <v>50826</v>
      </c>
      <c r="K204" s="146">
        <v>50826</v>
      </c>
      <c r="L204" s="146">
        <v>50826</v>
      </c>
    </row>
    <row r="205" spans="1:12" x14ac:dyDescent="0.25">
      <c r="A205" s="123" t="s">
        <v>435</v>
      </c>
      <c r="B205" s="124" t="s">
        <v>438</v>
      </c>
      <c r="C205" s="124" t="s">
        <v>520</v>
      </c>
      <c r="D205" s="124" t="s">
        <v>521</v>
      </c>
      <c r="E205" s="123">
        <v>15</v>
      </c>
      <c r="F205" s="123">
        <v>2</v>
      </c>
      <c r="G205" s="123">
        <v>0</v>
      </c>
      <c r="H205" s="123">
        <v>0</v>
      </c>
      <c r="I205" s="124" t="s">
        <v>522</v>
      </c>
      <c r="J205" s="147">
        <v>11025</v>
      </c>
      <c r="K205" s="147">
        <v>12705</v>
      </c>
      <c r="L205" s="147">
        <v>12705</v>
      </c>
    </row>
    <row r="206" spans="1:12" x14ac:dyDescent="0.25">
      <c r="A206" s="127" t="s">
        <v>435</v>
      </c>
      <c r="B206" s="128" t="s">
        <v>439</v>
      </c>
      <c r="C206" s="128" t="s">
        <v>529</v>
      </c>
      <c r="D206" s="128" t="s">
        <v>521</v>
      </c>
      <c r="E206" s="127">
        <v>15</v>
      </c>
      <c r="F206" s="127">
        <v>4</v>
      </c>
      <c r="G206" s="127">
        <v>1</v>
      </c>
      <c r="H206" s="127">
        <v>0</v>
      </c>
      <c r="I206" s="128" t="s">
        <v>522</v>
      </c>
      <c r="J206" s="146">
        <v>46371</v>
      </c>
      <c r="K206" s="146">
        <v>46371</v>
      </c>
      <c r="L206" s="146">
        <v>46371</v>
      </c>
    </row>
    <row r="207" spans="1:12" x14ac:dyDescent="0.25">
      <c r="A207" s="123" t="s">
        <v>435</v>
      </c>
      <c r="B207" s="124" t="s">
        <v>440</v>
      </c>
      <c r="C207" s="124" t="s">
        <v>527</v>
      </c>
      <c r="D207" s="124" t="s">
        <v>521</v>
      </c>
      <c r="E207" s="123">
        <v>16</v>
      </c>
      <c r="F207" s="123">
        <v>2</v>
      </c>
      <c r="G207" s="123">
        <v>1</v>
      </c>
      <c r="H207" s="123">
        <v>0</v>
      </c>
      <c r="I207" s="124" t="s">
        <v>522</v>
      </c>
      <c r="J207" s="147">
        <v>8772</v>
      </c>
      <c r="K207" s="147">
        <v>14358</v>
      </c>
      <c r="L207" s="147">
        <v>19944</v>
      </c>
    </row>
    <row r="208" spans="1:12" x14ac:dyDescent="0.25">
      <c r="A208" s="127" t="s">
        <v>441</v>
      </c>
      <c r="B208" s="128" t="s">
        <v>442</v>
      </c>
      <c r="C208" s="128" t="s">
        <v>529</v>
      </c>
      <c r="D208" s="128" t="s">
        <v>521</v>
      </c>
      <c r="E208" s="127">
        <v>18</v>
      </c>
      <c r="F208" s="127">
        <v>2</v>
      </c>
      <c r="G208" s="127">
        <v>1</v>
      </c>
      <c r="H208" s="127">
        <v>0</v>
      </c>
      <c r="I208" s="128" t="s">
        <v>528</v>
      </c>
      <c r="J208" s="146">
        <v>9835</v>
      </c>
      <c r="K208" s="146">
        <v>12365</v>
      </c>
      <c r="L208" s="146">
        <v>14895</v>
      </c>
    </row>
    <row r="209" spans="1:12" x14ac:dyDescent="0.25">
      <c r="A209" s="123" t="s">
        <v>443</v>
      </c>
      <c r="B209" s="124" t="s">
        <v>444</v>
      </c>
      <c r="C209" s="124" t="s">
        <v>520</v>
      </c>
      <c r="D209" s="124" t="s">
        <v>521</v>
      </c>
      <c r="E209" s="123">
        <v>15</v>
      </c>
      <c r="F209" s="123">
        <v>2</v>
      </c>
      <c r="G209" s="123">
        <v>0</v>
      </c>
      <c r="H209" s="123">
        <v>1</v>
      </c>
      <c r="I209" s="124" t="s">
        <v>522</v>
      </c>
      <c r="J209" s="147">
        <v>7058</v>
      </c>
      <c r="K209" s="147">
        <v>9132</v>
      </c>
      <c r="L209" s="147">
        <v>14650</v>
      </c>
    </row>
    <row r="210" spans="1:12" x14ac:dyDescent="0.25">
      <c r="A210" s="127" t="s">
        <v>445</v>
      </c>
      <c r="B210" s="128" t="s">
        <v>446</v>
      </c>
      <c r="C210" s="128" t="s">
        <v>527</v>
      </c>
      <c r="D210" s="128" t="s">
        <v>521</v>
      </c>
      <c r="E210" s="127">
        <v>15</v>
      </c>
      <c r="F210" s="127">
        <v>2</v>
      </c>
      <c r="G210" s="127">
        <v>1</v>
      </c>
      <c r="H210" s="127">
        <v>0</v>
      </c>
      <c r="I210" s="128" t="s">
        <v>522</v>
      </c>
      <c r="J210" s="146">
        <v>9070</v>
      </c>
      <c r="K210" s="146">
        <v>9640</v>
      </c>
      <c r="L210" s="146">
        <v>12566</v>
      </c>
    </row>
    <row r="211" spans="1:12" x14ac:dyDescent="0.25">
      <c r="A211" s="123" t="s">
        <v>445</v>
      </c>
      <c r="B211" s="124" t="s">
        <v>447</v>
      </c>
      <c r="C211" s="124" t="s">
        <v>527</v>
      </c>
      <c r="D211" s="124" t="s">
        <v>521</v>
      </c>
      <c r="E211" s="123">
        <v>15</v>
      </c>
      <c r="F211" s="123">
        <v>2</v>
      </c>
      <c r="G211" s="123">
        <v>1</v>
      </c>
      <c r="H211" s="123">
        <v>0</v>
      </c>
      <c r="I211" s="124" t="s">
        <v>524</v>
      </c>
      <c r="J211" s="147">
        <v>10870</v>
      </c>
      <c r="K211" s="147">
        <v>11387</v>
      </c>
      <c r="L211" s="147">
        <v>15053</v>
      </c>
    </row>
    <row r="212" spans="1:12" x14ac:dyDescent="0.25">
      <c r="A212" s="127" t="s">
        <v>445</v>
      </c>
      <c r="B212" s="128" t="s">
        <v>448</v>
      </c>
      <c r="C212" s="128" t="s">
        <v>527</v>
      </c>
      <c r="D212" s="128" t="s">
        <v>521</v>
      </c>
      <c r="E212" s="127">
        <v>15</v>
      </c>
      <c r="F212" s="127">
        <v>2</v>
      </c>
      <c r="G212" s="127">
        <v>1</v>
      </c>
      <c r="H212" s="127">
        <v>0</v>
      </c>
      <c r="I212" s="128" t="s">
        <v>524</v>
      </c>
      <c r="J212" s="146">
        <v>15415</v>
      </c>
      <c r="K212" s="146">
        <v>16248</v>
      </c>
      <c r="L212" s="146">
        <v>24267</v>
      </c>
    </row>
    <row r="213" spans="1:12" x14ac:dyDescent="0.25">
      <c r="A213" s="123" t="s">
        <v>445</v>
      </c>
      <c r="B213" s="124" t="s">
        <v>449</v>
      </c>
      <c r="C213" s="124" t="s">
        <v>527</v>
      </c>
      <c r="D213" s="124" t="s">
        <v>521</v>
      </c>
      <c r="E213" s="123">
        <v>15</v>
      </c>
      <c r="F213" s="123">
        <v>2</v>
      </c>
      <c r="G213" s="123">
        <v>0</v>
      </c>
      <c r="H213" s="123">
        <v>0</v>
      </c>
      <c r="I213" s="124" t="s">
        <v>522</v>
      </c>
      <c r="J213" s="147">
        <v>9728</v>
      </c>
      <c r="K213" s="147">
        <v>11208</v>
      </c>
      <c r="L213" s="147">
        <v>16092</v>
      </c>
    </row>
    <row r="214" spans="1:12" x14ac:dyDescent="0.25">
      <c r="A214" s="127" t="s">
        <v>445</v>
      </c>
      <c r="B214" s="128" t="s">
        <v>450</v>
      </c>
      <c r="C214" s="128" t="s">
        <v>527</v>
      </c>
      <c r="D214" s="128" t="s">
        <v>521</v>
      </c>
      <c r="E214" s="127">
        <v>30</v>
      </c>
      <c r="F214" s="127">
        <v>2</v>
      </c>
      <c r="G214" s="127">
        <v>1</v>
      </c>
      <c r="H214" s="127">
        <v>0</v>
      </c>
      <c r="I214" s="128" t="s">
        <v>522</v>
      </c>
      <c r="J214" s="146">
        <v>9704</v>
      </c>
      <c r="K214" s="146">
        <v>11108</v>
      </c>
      <c r="L214" s="146">
        <v>21482</v>
      </c>
    </row>
    <row r="215" spans="1:12" x14ac:dyDescent="0.25">
      <c r="A215" s="123" t="s">
        <v>445</v>
      </c>
      <c r="B215" s="124" t="s">
        <v>451</v>
      </c>
      <c r="C215" s="124" t="s">
        <v>527</v>
      </c>
      <c r="D215" s="124" t="s">
        <v>521</v>
      </c>
      <c r="E215" s="123">
        <v>15</v>
      </c>
      <c r="F215" s="123">
        <v>2</v>
      </c>
      <c r="G215" s="123">
        <v>1</v>
      </c>
      <c r="H215" s="123">
        <v>0</v>
      </c>
      <c r="I215" s="124" t="s">
        <v>522</v>
      </c>
      <c r="J215" s="147">
        <v>8925</v>
      </c>
      <c r="K215" s="147">
        <v>10585</v>
      </c>
      <c r="L215" s="147">
        <v>16475</v>
      </c>
    </row>
    <row r="216" spans="1:12" x14ac:dyDescent="0.25">
      <c r="A216" s="127" t="s">
        <v>445</v>
      </c>
      <c r="B216" s="128" t="s">
        <v>452</v>
      </c>
      <c r="C216" s="128" t="s">
        <v>527</v>
      </c>
      <c r="D216" s="128" t="s">
        <v>521</v>
      </c>
      <c r="E216" s="127">
        <v>14</v>
      </c>
      <c r="F216" s="127">
        <v>2</v>
      </c>
      <c r="G216" s="127">
        <v>1</v>
      </c>
      <c r="H216" s="127">
        <v>0</v>
      </c>
      <c r="I216" s="128" t="s">
        <v>522</v>
      </c>
      <c r="J216" s="146">
        <v>11477</v>
      </c>
      <c r="K216" s="146">
        <v>14277</v>
      </c>
      <c r="L216" s="146">
        <v>22777</v>
      </c>
    </row>
    <row r="217" spans="1:12" x14ac:dyDescent="0.25">
      <c r="A217" s="123" t="s">
        <v>445</v>
      </c>
      <c r="B217" s="124" t="s">
        <v>453</v>
      </c>
      <c r="C217" s="124" t="s">
        <v>527</v>
      </c>
      <c r="D217" s="124" t="s">
        <v>521</v>
      </c>
      <c r="E217" s="123">
        <v>14</v>
      </c>
      <c r="F217" s="123">
        <v>2</v>
      </c>
      <c r="G217" s="123">
        <v>1</v>
      </c>
      <c r="H217" s="123">
        <v>0</v>
      </c>
      <c r="I217" s="124" t="s">
        <v>522</v>
      </c>
      <c r="J217" s="147">
        <v>12763</v>
      </c>
      <c r="K217" s="147">
        <v>14249</v>
      </c>
      <c r="L217" s="147">
        <v>27833</v>
      </c>
    </row>
    <row r="218" spans="1:12" x14ac:dyDescent="0.25">
      <c r="A218" s="127" t="s">
        <v>445</v>
      </c>
      <c r="B218" s="128" t="s">
        <v>454</v>
      </c>
      <c r="C218" s="128" t="s">
        <v>527</v>
      </c>
      <c r="D218" s="128" t="s">
        <v>521</v>
      </c>
      <c r="E218" s="127">
        <v>16</v>
      </c>
      <c r="F218" s="127">
        <v>2</v>
      </c>
      <c r="G218" s="127">
        <v>1</v>
      </c>
      <c r="H218" s="127">
        <v>0</v>
      </c>
      <c r="I218" s="128" t="s">
        <v>522</v>
      </c>
      <c r="J218" s="146">
        <v>15682</v>
      </c>
      <c r="K218" s="146">
        <v>16319</v>
      </c>
      <c r="L218" s="146">
        <v>24828</v>
      </c>
    </row>
    <row r="219" spans="1:12" x14ac:dyDescent="0.25">
      <c r="A219" s="123" t="s">
        <v>455</v>
      </c>
      <c r="B219" s="124" t="s">
        <v>456</v>
      </c>
      <c r="C219" s="124" t="s">
        <v>527</v>
      </c>
      <c r="D219" s="124" t="s">
        <v>521</v>
      </c>
      <c r="E219" s="123">
        <v>17</v>
      </c>
      <c r="F219" s="123">
        <v>2</v>
      </c>
      <c r="G219" s="123">
        <v>1</v>
      </c>
      <c r="H219" s="123">
        <v>0</v>
      </c>
      <c r="I219" s="124" t="s">
        <v>522</v>
      </c>
      <c r="J219" s="147">
        <v>10174</v>
      </c>
      <c r="K219" s="147">
        <v>10174</v>
      </c>
      <c r="L219" s="147">
        <v>10174</v>
      </c>
    </row>
    <row r="220" spans="1:12" x14ac:dyDescent="0.25">
      <c r="A220" s="127" t="s">
        <v>457</v>
      </c>
      <c r="B220" s="128" t="s">
        <v>458</v>
      </c>
      <c r="C220" s="128" t="s">
        <v>520</v>
      </c>
      <c r="D220" s="128" t="s">
        <v>521</v>
      </c>
      <c r="E220" s="127">
        <v>15</v>
      </c>
      <c r="F220" s="127">
        <v>2</v>
      </c>
      <c r="G220" s="127">
        <v>1</v>
      </c>
      <c r="H220" s="127">
        <v>0</v>
      </c>
      <c r="I220" s="128" t="s">
        <v>522</v>
      </c>
      <c r="J220" s="146">
        <v>12302</v>
      </c>
      <c r="K220" s="146">
        <v>12302</v>
      </c>
      <c r="L220" s="146">
        <v>36878</v>
      </c>
    </row>
    <row r="221" spans="1:12" x14ac:dyDescent="0.25">
      <c r="A221" s="123" t="s">
        <v>457</v>
      </c>
      <c r="B221" s="124" t="s">
        <v>459</v>
      </c>
      <c r="C221" s="124" t="s">
        <v>527</v>
      </c>
      <c r="D221" s="124" t="s">
        <v>525</v>
      </c>
      <c r="E221" s="123">
        <v>10</v>
      </c>
      <c r="F221" s="123">
        <v>4</v>
      </c>
      <c r="G221" s="123">
        <v>0</v>
      </c>
      <c r="H221" s="123">
        <v>0</v>
      </c>
      <c r="I221" s="124" t="s">
        <v>522</v>
      </c>
      <c r="J221" s="147">
        <v>30845</v>
      </c>
      <c r="K221" s="147">
        <v>30845</v>
      </c>
      <c r="L221" s="147">
        <v>30845</v>
      </c>
    </row>
    <row r="222" spans="1:12" x14ac:dyDescent="0.25">
      <c r="A222" s="127" t="s">
        <v>457</v>
      </c>
      <c r="B222" s="128" t="s">
        <v>460</v>
      </c>
      <c r="C222" s="128" t="s">
        <v>520</v>
      </c>
      <c r="D222" s="128" t="s">
        <v>521</v>
      </c>
      <c r="E222" s="127">
        <v>15</v>
      </c>
      <c r="F222" s="127">
        <v>2</v>
      </c>
      <c r="G222" s="127">
        <v>1</v>
      </c>
      <c r="H222" s="127">
        <v>0</v>
      </c>
      <c r="I222" s="128" t="s">
        <v>524</v>
      </c>
      <c r="J222" s="146">
        <v>7876</v>
      </c>
      <c r="K222" s="146">
        <v>7876</v>
      </c>
      <c r="L222" s="146">
        <v>23262</v>
      </c>
    </row>
    <row r="223" spans="1:12" x14ac:dyDescent="0.25">
      <c r="A223" s="123" t="s">
        <v>457</v>
      </c>
      <c r="B223" s="124" t="s">
        <v>461</v>
      </c>
      <c r="C223" s="124" t="s">
        <v>527</v>
      </c>
      <c r="D223" s="124" t="s">
        <v>523</v>
      </c>
      <c r="E223" s="123">
        <v>15</v>
      </c>
      <c r="F223" s="123">
        <v>0</v>
      </c>
      <c r="G223" s="123">
        <v>0</v>
      </c>
      <c r="H223" s="123">
        <v>0</v>
      </c>
      <c r="I223" s="124" t="s">
        <v>522</v>
      </c>
      <c r="J223" s="147">
        <v>5832</v>
      </c>
      <c r="K223" s="147">
        <v>5832</v>
      </c>
      <c r="L223" s="147">
        <v>5832</v>
      </c>
    </row>
    <row r="224" spans="1:12" x14ac:dyDescent="0.25">
      <c r="A224" s="127" t="s">
        <v>457</v>
      </c>
      <c r="B224" s="128" t="s">
        <v>462</v>
      </c>
      <c r="C224" s="128" t="s">
        <v>527</v>
      </c>
      <c r="D224" s="128" t="s">
        <v>523</v>
      </c>
      <c r="E224" s="127">
        <v>15</v>
      </c>
      <c r="F224" s="127">
        <v>3</v>
      </c>
      <c r="G224" s="127">
        <v>0</v>
      </c>
      <c r="H224" s="127">
        <v>0</v>
      </c>
      <c r="I224" s="128" t="s">
        <v>522</v>
      </c>
      <c r="J224" s="146">
        <v>11766</v>
      </c>
      <c r="K224" s="146">
        <v>11766</v>
      </c>
      <c r="L224" s="146">
        <v>11766</v>
      </c>
    </row>
    <row r="225" spans="1:12" x14ac:dyDescent="0.25">
      <c r="A225" s="123" t="s">
        <v>457</v>
      </c>
      <c r="B225" s="124" t="s">
        <v>463</v>
      </c>
      <c r="C225" s="124" t="s">
        <v>520</v>
      </c>
      <c r="D225" s="124" t="s">
        <v>521</v>
      </c>
      <c r="E225" s="123">
        <v>15</v>
      </c>
      <c r="F225" s="123">
        <v>2</v>
      </c>
      <c r="G225" s="123">
        <v>1</v>
      </c>
      <c r="H225" s="123">
        <v>0</v>
      </c>
      <c r="I225" s="124" t="s">
        <v>522</v>
      </c>
      <c r="J225" s="147">
        <v>7850</v>
      </c>
      <c r="K225" s="147">
        <v>7850</v>
      </c>
      <c r="L225" s="147">
        <v>27650</v>
      </c>
    </row>
    <row r="226" spans="1:12" x14ac:dyDescent="0.25">
      <c r="A226" s="127" t="s">
        <v>464</v>
      </c>
      <c r="B226" s="128" t="s">
        <v>465</v>
      </c>
      <c r="C226" s="128" t="s">
        <v>520</v>
      </c>
      <c r="D226" s="128" t="s">
        <v>521</v>
      </c>
      <c r="E226" s="127">
        <v>16</v>
      </c>
      <c r="F226" s="127">
        <v>2</v>
      </c>
      <c r="G226" s="127">
        <v>0</v>
      </c>
      <c r="H226" s="127">
        <v>0</v>
      </c>
      <c r="I226" s="128" t="s">
        <v>524</v>
      </c>
      <c r="J226" s="146">
        <v>4301</v>
      </c>
      <c r="K226" s="146">
        <v>5419</v>
      </c>
      <c r="L226" s="146">
        <v>7079</v>
      </c>
    </row>
    <row r="227" spans="1:12" x14ac:dyDescent="0.25">
      <c r="A227" s="123" t="s">
        <v>464</v>
      </c>
      <c r="B227" s="124" t="s">
        <v>466</v>
      </c>
      <c r="C227" s="124" t="s">
        <v>520</v>
      </c>
      <c r="D227" s="124" t="s">
        <v>521</v>
      </c>
      <c r="E227" s="123">
        <v>16</v>
      </c>
      <c r="F227" s="123">
        <v>2</v>
      </c>
      <c r="G227" s="123">
        <v>1</v>
      </c>
      <c r="H227" s="123">
        <v>0</v>
      </c>
      <c r="I227" s="124" t="s">
        <v>522</v>
      </c>
      <c r="J227" s="147">
        <v>4928</v>
      </c>
      <c r="K227" s="147">
        <v>7988</v>
      </c>
      <c r="L227" s="147">
        <v>8488</v>
      </c>
    </row>
    <row r="228" spans="1:12" x14ac:dyDescent="0.25">
      <c r="A228" s="127" t="s">
        <v>464</v>
      </c>
      <c r="B228" s="128" t="s">
        <v>467</v>
      </c>
      <c r="C228" s="128" t="s">
        <v>520</v>
      </c>
      <c r="D228" s="128" t="s">
        <v>521</v>
      </c>
      <c r="E228" s="127">
        <v>16</v>
      </c>
      <c r="F228" s="127">
        <v>2</v>
      </c>
      <c r="G228" s="127">
        <v>2</v>
      </c>
      <c r="H228" s="127">
        <v>0</v>
      </c>
      <c r="I228" s="128" t="s">
        <v>522</v>
      </c>
      <c r="J228" s="146">
        <v>6067</v>
      </c>
      <c r="K228" s="146">
        <v>8017</v>
      </c>
      <c r="L228" s="146">
        <v>9460</v>
      </c>
    </row>
    <row r="229" spans="1:12" x14ac:dyDescent="0.25">
      <c r="A229" s="123" t="s">
        <v>464</v>
      </c>
      <c r="B229" s="124" t="s">
        <v>468</v>
      </c>
      <c r="C229" s="124" t="s">
        <v>520</v>
      </c>
      <c r="D229" s="124" t="s">
        <v>521</v>
      </c>
      <c r="E229" s="123">
        <v>32</v>
      </c>
      <c r="F229" s="123">
        <v>2</v>
      </c>
      <c r="G229" s="123">
        <v>1</v>
      </c>
      <c r="H229" s="123">
        <v>0</v>
      </c>
      <c r="I229" s="124" t="s">
        <v>522</v>
      </c>
      <c r="J229" s="147">
        <v>13968</v>
      </c>
      <c r="K229" s="147">
        <v>18553</v>
      </c>
      <c r="L229" s="147">
        <v>20982</v>
      </c>
    </row>
    <row r="230" spans="1:12" x14ac:dyDescent="0.25">
      <c r="A230" s="127" t="s">
        <v>464</v>
      </c>
      <c r="B230" s="128" t="s">
        <v>469</v>
      </c>
      <c r="C230" s="128" t="s">
        <v>520</v>
      </c>
      <c r="D230" s="128" t="s">
        <v>521</v>
      </c>
      <c r="E230" s="127">
        <v>16</v>
      </c>
      <c r="F230" s="127">
        <v>2</v>
      </c>
      <c r="G230" s="127">
        <v>1</v>
      </c>
      <c r="H230" s="127">
        <v>0</v>
      </c>
      <c r="I230" s="128" t="s">
        <v>522</v>
      </c>
      <c r="J230" s="146">
        <v>5795</v>
      </c>
      <c r="K230" s="146">
        <v>6595</v>
      </c>
      <c r="L230" s="146">
        <v>8995</v>
      </c>
    </row>
    <row r="231" spans="1:12" x14ac:dyDescent="0.25">
      <c r="A231" s="123" t="s">
        <v>464</v>
      </c>
      <c r="B231" s="124" t="s">
        <v>470</v>
      </c>
      <c r="C231" s="124" t="s">
        <v>520</v>
      </c>
      <c r="D231" s="124" t="s">
        <v>168</v>
      </c>
      <c r="E231" s="123">
        <v>2</v>
      </c>
      <c r="F231" s="123">
        <v>5</v>
      </c>
      <c r="G231" s="123">
        <v>0</v>
      </c>
      <c r="H231" s="123">
        <v>0</v>
      </c>
      <c r="I231" s="124" t="s">
        <v>522</v>
      </c>
      <c r="J231" s="147">
        <v>0</v>
      </c>
      <c r="K231" s="147">
        <v>0</v>
      </c>
      <c r="L231" s="147">
        <v>0</v>
      </c>
    </row>
    <row r="232" spans="1:12" x14ac:dyDescent="0.25">
      <c r="A232" s="127" t="s">
        <v>464</v>
      </c>
      <c r="B232" s="128" t="s">
        <v>471</v>
      </c>
      <c r="C232" s="128" t="s">
        <v>520</v>
      </c>
      <c r="D232" s="128" t="s">
        <v>521</v>
      </c>
      <c r="E232" s="127">
        <v>16</v>
      </c>
      <c r="F232" s="127">
        <v>2</v>
      </c>
      <c r="G232" s="127">
        <v>1</v>
      </c>
      <c r="H232" s="127">
        <v>0</v>
      </c>
      <c r="I232" s="128" t="s">
        <v>522</v>
      </c>
      <c r="J232" s="146">
        <v>3064</v>
      </c>
      <c r="K232" s="146">
        <v>6819</v>
      </c>
      <c r="L232" s="146">
        <v>12450</v>
      </c>
    </row>
    <row r="233" spans="1:12" x14ac:dyDescent="0.25">
      <c r="A233" s="123" t="s">
        <v>464</v>
      </c>
      <c r="B233" s="124" t="s">
        <v>472</v>
      </c>
      <c r="C233" s="124" t="s">
        <v>520</v>
      </c>
      <c r="D233" s="124" t="s">
        <v>521</v>
      </c>
      <c r="E233" s="123">
        <v>16</v>
      </c>
      <c r="F233" s="123">
        <v>2</v>
      </c>
      <c r="G233" s="123">
        <v>1</v>
      </c>
      <c r="H233" s="123">
        <v>0</v>
      </c>
      <c r="I233" s="124" t="s">
        <v>522</v>
      </c>
      <c r="J233" s="147">
        <v>6371</v>
      </c>
      <c r="K233" s="147">
        <v>7721</v>
      </c>
      <c r="L233" s="147">
        <v>8711</v>
      </c>
    </row>
    <row r="234" spans="1:12" x14ac:dyDescent="0.25">
      <c r="A234" s="127" t="s">
        <v>473</v>
      </c>
      <c r="B234" s="128" t="s">
        <v>474</v>
      </c>
      <c r="C234" s="128" t="s">
        <v>520</v>
      </c>
      <c r="D234" s="128" t="s">
        <v>531</v>
      </c>
      <c r="E234" s="127">
        <v>42</v>
      </c>
      <c r="F234" s="127">
        <v>1</v>
      </c>
      <c r="G234" s="127">
        <v>0</v>
      </c>
      <c r="H234" s="127">
        <v>0</v>
      </c>
      <c r="I234" s="128" t="s">
        <v>522</v>
      </c>
      <c r="J234" s="146">
        <v>4098</v>
      </c>
      <c r="K234" s="146">
        <v>4098</v>
      </c>
      <c r="L234" s="146">
        <v>4098</v>
      </c>
    </row>
    <row r="235" spans="1:12" x14ac:dyDescent="0.25">
      <c r="A235" s="123" t="s">
        <v>475</v>
      </c>
      <c r="B235" s="124" t="s">
        <v>476</v>
      </c>
      <c r="C235" s="124" t="s">
        <v>520</v>
      </c>
      <c r="D235" s="124" t="s">
        <v>526</v>
      </c>
      <c r="E235" s="123">
        <v>9</v>
      </c>
      <c r="F235" s="123">
        <v>4</v>
      </c>
      <c r="G235" s="123">
        <v>0</v>
      </c>
      <c r="H235" s="123">
        <v>0</v>
      </c>
      <c r="I235" s="124" t="s">
        <v>168</v>
      </c>
      <c r="J235" s="147">
        <v>17000</v>
      </c>
      <c r="K235" s="147">
        <v>17000</v>
      </c>
      <c r="L235" s="147">
        <v>17000</v>
      </c>
    </row>
    <row r="236" spans="1:12" x14ac:dyDescent="0.25">
      <c r="A236" s="127" t="s">
        <v>477</v>
      </c>
      <c r="B236" s="128" t="s">
        <v>478</v>
      </c>
      <c r="C236" s="128" t="s">
        <v>527</v>
      </c>
      <c r="D236" s="128" t="s">
        <v>525</v>
      </c>
      <c r="E236" s="127">
        <v>5</v>
      </c>
      <c r="F236" s="127">
        <v>23</v>
      </c>
      <c r="G236" s="127">
        <v>0</v>
      </c>
      <c r="H236" s="127">
        <v>0</v>
      </c>
      <c r="I236" s="128" t="s">
        <v>522</v>
      </c>
      <c r="J236" s="146">
        <v>20113</v>
      </c>
      <c r="K236" s="146">
        <v>20113</v>
      </c>
      <c r="L236" s="146">
        <v>20113</v>
      </c>
    </row>
    <row r="237" spans="1:12" x14ac:dyDescent="0.25">
      <c r="A237" s="123" t="s">
        <v>477</v>
      </c>
      <c r="B237" s="124" t="s">
        <v>479</v>
      </c>
      <c r="C237" s="124" t="s">
        <v>527</v>
      </c>
      <c r="D237" s="124" t="s">
        <v>526</v>
      </c>
      <c r="E237" s="123">
        <v>6</v>
      </c>
      <c r="F237" s="123">
        <v>4</v>
      </c>
      <c r="G237" s="123">
        <v>0</v>
      </c>
      <c r="H237" s="123">
        <v>0</v>
      </c>
      <c r="I237" s="124" t="s">
        <v>522</v>
      </c>
      <c r="J237" s="147">
        <v>19543</v>
      </c>
      <c r="K237" s="147">
        <v>19543</v>
      </c>
      <c r="L237" s="147">
        <v>19543</v>
      </c>
    </row>
    <row r="238" spans="1:12" x14ac:dyDescent="0.25">
      <c r="A238" s="127" t="s">
        <v>477</v>
      </c>
      <c r="B238" s="128" t="s">
        <v>480</v>
      </c>
      <c r="C238" s="128" t="s">
        <v>529</v>
      </c>
      <c r="D238" s="128" t="s">
        <v>521</v>
      </c>
      <c r="E238" s="127">
        <v>16</v>
      </c>
      <c r="F238" s="127">
        <v>2</v>
      </c>
      <c r="G238" s="127">
        <v>1</v>
      </c>
      <c r="H238" s="127">
        <v>0</v>
      </c>
      <c r="I238" s="128" t="s">
        <v>522</v>
      </c>
      <c r="J238" s="146">
        <v>7740</v>
      </c>
      <c r="K238" s="146">
        <v>7740</v>
      </c>
      <c r="L238" s="146">
        <v>15249</v>
      </c>
    </row>
    <row r="239" spans="1:12" x14ac:dyDescent="0.25">
      <c r="A239" s="123" t="s">
        <v>477</v>
      </c>
      <c r="B239" s="124" t="s">
        <v>481</v>
      </c>
      <c r="C239" s="124" t="s">
        <v>520</v>
      </c>
      <c r="D239" s="124" t="s">
        <v>521</v>
      </c>
      <c r="E239" s="123">
        <v>48</v>
      </c>
      <c r="F239" s="123">
        <v>3</v>
      </c>
      <c r="G239" s="123">
        <v>1</v>
      </c>
      <c r="H239" s="123">
        <v>0</v>
      </c>
      <c r="I239" s="124" t="s">
        <v>524</v>
      </c>
      <c r="J239" s="147">
        <v>7982</v>
      </c>
      <c r="K239" s="147">
        <v>7982</v>
      </c>
      <c r="L239" s="147">
        <v>16676</v>
      </c>
    </row>
    <row r="240" spans="1:12" x14ac:dyDescent="0.25">
      <c r="A240" s="127" t="s">
        <v>477</v>
      </c>
      <c r="B240" s="128" t="s">
        <v>482</v>
      </c>
      <c r="C240" s="128" t="s">
        <v>520</v>
      </c>
      <c r="D240" s="128" t="s">
        <v>521</v>
      </c>
      <c r="E240" s="127">
        <v>16</v>
      </c>
      <c r="F240" s="127">
        <v>2</v>
      </c>
      <c r="G240" s="127">
        <v>1</v>
      </c>
      <c r="H240" s="127">
        <v>0</v>
      </c>
      <c r="I240" s="128" t="s">
        <v>524</v>
      </c>
      <c r="J240" s="146">
        <v>8300</v>
      </c>
      <c r="K240" s="146">
        <v>8300</v>
      </c>
      <c r="L240" s="146">
        <v>15300</v>
      </c>
    </row>
    <row r="241" spans="1:12" x14ac:dyDescent="0.25">
      <c r="A241" s="123" t="s">
        <v>483</v>
      </c>
      <c r="B241" s="124" t="s">
        <v>484</v>
      </c>
      <c r="C241" s="124" t="s">
        <v>520</v>
      </c>
      <c r="D241" s="124" t="s">
        <v>526</v>
      </c>
      <c r="E241" s="123">
        <v>10</v>
      </c>
      <c r="F241" s="123">
        <v>4</v>
      </c>
      <c r="G241" s="123">
        <v>0</v>
      </c>
      <c r="H241" s="123">
        <v>0</v>
      </c>
      <c r="I241" s="124" t="s">
        <v>522</v>
      </c>
      <c r="J241" s="147">
        <v>11680</v>
      </c>
      <c r="K241" s="147">
        <v>11680</v>
      </c>
      <c r="L241" s="147">
        <v>23563</v>
      </c>
    </row>
    <row r="242" spans="1:12" x14ac:dyDescent="0.25">
      <c r="A242" s="127" t="s">
        <v>483</v>
      </c>
      <c r="B242" s="128" t="s">
        <v>485</v>
      </c>
      <c r="C242" s="128" t="s">
        <v>520</v>
      </c>
      <c r="D242" s="128" t="s">
        <v>526</v>
      </c>
      <c r="E242" s="127">
        <v>11</v>
      </c>
      <c r="F242" s="127">
        <v>3</v>
      </c>
      <c r="G242" s="127">
        <v>0</v>
      </c>
      <c r="H242" s="127">
        <v>0</v>
      </c>
      <c r="I242" s="128" t="s">
        <v>522</v>
      </c>
      <c r="J242" s="146">
        <v>9981</v>
      </c>
      <c r="K242" s="146">
        <v>9981</v>
      </c>
      <c r="L242" s="146">
        <v>17078</v>
      </c>
    </row>
    <row r="243" spans="1:12" x14ac:dyDescent="0.25">
      <c r="A243" s="123" t="s">
        <v>483</v>
      </c>
      <c r="B243" s="124" t="s">
        <v>486</v>
      </c>
      <c r="C243" s="124" t="s">
        <v>520</v>
      </c>
      <c r="D243" s="124" t="s">
        <v>526</v>
      </c>
      <c r="E243" s="123">
        <v>11</v>
      </c>
      <c r="F243" s="123">
        <v>3</v>
      </c>
      <c r="G243" s="123">
        <v>1</v>
      </c>
      <c r="H243" s="123">
        <v>0</v>
      </c>
      <c r="I243" s="124" t="s">
        <v>522</v>
      </c>
      <c r="J243" s="147">
        <v>11604</v>
      </c>
      <c r="K243" s="147">
        <v>11604</v>
      </c>
      <c r="L243" s="147">
        <v>23153</v>
      </c>
    </row>
    <row r="244" spans="1:12" x14ac:dyDescent="0.25">
      <c r="A244" s="127" t="s">
        <v>483</v>
      </c>
      <c r="B244" s="128" t="s">
        <v>487</v>
      </c>
      <c r="C244" s="128" t="s">
        <v>520</v>
      </c>
      <c r="D244" s="128" t="s">
        <v>526</v>
      </c>
      <c r="E244" s="127">
        <v>10</v>
      </c>
      <c r="F244" s="127">
        <v>3</v>
      </c>
      <c r="G244" s="127">
        <v>1</v>
      </c>
      <c r="H244" s="127">
        <v>0</v>
      </c>
      <c r="I244" s="128" t="s">
        <v>522</v>
      </c>
      <c r="J244" s="146">
        <v>14835</v>
      </c>
      <c r="K244" s="146">
        <v>14835</v>
      </c>
      <c r="L244" s="146">
        <v>15567</v>
      </c>
    </row>
    <row r="245" spans="1:12" x14ac:dyDescent="0.25">
      <c r="A245" s="123" t="s">
        <v>483</v>
      </c>
      <c r="B245" s="124" t="s">
        <v>488</v>
      </c>
      <c r="C245" s="124" t="s">
        <v>168</v>
      </c>
      <c r="D245" s="124" t="s">
        <v>526</v>
      </c>
      <c r="E245" s="123">
        <v>11</v>
      </c>
      <c r="F245" s="123">
        <v>3</v>
      </c>
      <c r="G245" s="123">
        <v>1</v>
      </c>
      <c r="H245" s="123">
        <v>1</v>
      </c>
      <c r="I245" s="124" t="s">
        <v>522</v>
      </c>
      <c r="J245" s="147">
        <v>14725</v>
      </c>
      <c r="K245" s="147">
        <v>14725</v>
      </c>
      <c r="L245" s="147">
        <v>14725</v>
      </c>
    </row>
    <row r="246" spans="1:12" x14ac:dyDescent="0.25">
      <c r="A246" s="127" t="s">
        <v>483</v>
      </c>
      <c r="B246" s="128" t="s">
        <v>489</v>
      </c>
      <c r="C246" s="128" t="s">
        <v>520</v>
      </c>
      <c r="D246" s="128" t="s">
        <v>526</v>
      </c>
      <c r="E246" s="127">
        <v>33</v>
      </c>
      <c r="F246" s="127">
        <v>3</v>
      </c>
      <c r="G246" s="127">
        <v>1</v>
      </c>
      <c r="H246" s="127">
        <v>0</v>
      </c>
      <c r="I246" s="128" t="s">
        <v>522</v>
      </c>
      <c r="J246" s="146">
        <v>10784</v>
      </c>
      <c r="K246" s="146">
        <v>10784</v>
      </c>
      <c r="L246" s="146">
        <v>10784</v>
      </c>
    </row>
    <row r="247" spans="1:12" x14ac:dyDescent="0.25">
      <c r="A247" s="123" t="s">
        <v>483</v>
      </c>
      <c r="B247" s="124" t="s">
        <v>490</v>
      </c>
      <c r="C247" s="124" t="s">
        <v>529</v>
      </c>
      <c r="D247" s="124" t="s">
        <v>526</v>
      </c>
      <c r="E247" s="123">
        <v>11</v>
      </c>
      <c r="F247" s="123">
        <v>5</v>
      </c>
      <c r="G247" s="123">
        <v>2</v>
      </c>
      <c r="H247" s="123">
        <v>0</v>
      </c>
      <c r="I247" s="124" t="s">
        <v>522</v>
      </c>
      <c r="J247" s="147">
        <v>9831</v>
      </c>
      <c r="K247" s="147">
        <v>9831</v>
      </c>
      <c r="L247" s="147">
        <v>10535</v>
      </c>
    </row>
    <row r="248" spans="1:12" x14ac:dyDescent="0.25">
      <c r="A248" s="127" t="s">
        <v>483</v>
      </c>
      <c r="B248" s="128" t="s">
        <v>491</v>
      </c>
      <c r="C248" s="128" t="s">
        <v>520</v>
      </c>
      <c r="D248" s="128" t="s">
        <v>526</v>
      </c>
      <c r="E248" s="127">
        <v>11</v>
      </c>
      <c r="F248" s="127">
        <v>3</v>
      </c>
      <c r="G248" s="127">
        <v>0</v>
      </c>
      <c r="H248" s="127">
        <v>0</v>
      </c>
      <c r="I248" s="128" t="s">
        <v>522</v>
      </c>
      <c r="J248" s="146">
        <v>6224</v>
      </c>
      <c r="K248" s="146">
        <v>6225</v>
      </c>
      <c r="L248" s="146">
        <v>116230</v>
      </c>
    </row>
    <row r="249" spans="1:12" x14ac:dyDescent="0.25">
      <c r="A249" s="123" t="s">
        <v>492</v>
      </c>
      <c r="B249" s="124" t="s">
        <v>493</v>
      </c>
      <c r="C249" s="124" t="s">
        <v>520</v>
      </c>
      <c r="D249" s="124" t="s">
        <v>521</v>
      </c>
      <c r="E249" s="123">
        <v>18</v>
      </c>
      <c r="F249" s="123">
        <v>2</v>
      </c>
      <c r="G249" s="123">
        <v>0</v>
      </c>
      <c r="H249" s="123">
        <v>0</v>
      </c>
      <c r="I249" s="124" t="s">
        <v>522</v>
      </c>
      <c r="J249" s="147">
        <v>5035</v>
      </c>
      <c r="K249" s="147">
        <v>5035</v>
      </c>
      <c r="L249" s="147">
        <v>5035</v>
      </c>
    </row>
    <row r="250" spans="1:12" x14ac:dyDescent="0.25">
      <c r="A250" s="127" t="s">
        <v>494</v>
      </c>
      <c r="B250" s="128" t="s">
        <v>495</v>
      </c>
      <c r="C250" s="128" t="s">
        <v>520</v>
      </c>
      <c r="D250" s="128" t="s">
        <v>521</v>
      </c>
      <c r="E250" s="127">
        <v>16</v>
      </c>
      <c r="F250" s="127">
        <v>2</v>
      </c>
      <c r="G250" s="127">
        <v>0</v>
      </c>
      <c r="H250" s="127">
        <v>0</v>
      </c>
      <c r="I250" s="128" t="s">
        <v>522</v>
      </c>
      <c r="J250" s="146">
        <v>6647</v>
      </c>
      <c r="K250" s="146">
        <v>6647</v>
      </c>
      <c r="L250" s="146">
        <v>8732</v>
      </c>
    </row>
    <row r="251" spans="1:12" x14ac:dyDescent="0.25">
      <c r="A251" s="123" t="s">
        <v>494</v>
      </c>
      <c r="B251" s="124" t="s">
        <v>496</v>
      </c>
      <c r="C251" s="124" t="s">
        <v>527</v>
      </c>
      <c r="D251" s="124" t="s">
        <v>521</v>
      </c>
      <c r="E251" s="123">
        <v>18</v>
      </c>
      <c r="F251" s="123">
        <v>2</v>
      </c>
      <c r="G251" s="123">
        <v>0</v>
      </c>
      <c r="H251" s="123">
        <v>0</v>
      </c>
      <c r="I251" s="124" t="s">
        <v>522</v>
      </c>
      <c r="J251" s="147">
        <v>7154</v>
      </c>
      <c r="K251" s="147">
        <v>7154</v>
      </c>
      <c r="L251" s="147">
        <v>9368</v>
      </c>
    </row>
    <row r="252" spans="1:12" x14ac:dyDescent="0.25">
      <c r="A252" s="127" t="s">
        <v>494</v>
      </c>
      <c r="B252" s="128" t="s">
        <v>497</v>
      </c>
      <c r="C252" s="128" t="s">
        <v>527</v>
      </c>
      <c r="D252" s="128" t="s">
        <v>523</v>
      </c>
      <c r="E252" s="127">
        <v>15</v>
      </c>
      <c r="F252" s="127">
        <v>1</v>
      </c>
      <c r="G252" s="127">
        <v>1</v>
      </c>
      <c r="H252" s="127">
        <v>0</v>
      </c>
      <c r="I252" s="128" t="s">
        <v>522</v>
      </c>
      <c r="J252" s="146">
        <v>6500</v>
      </c>
      <c r="K252" s="146">
        <v>6500</v>
      </c>
      <c r="L252" s="146">
        <v>7100</v>
      </c>
    </row>
    <row r="253" spans="1:12" x14ac:dyDescent="0.25">
      <c r="A253" s="123" t="s">
        <v>494</v>
      </c>
      <c r="B253" s="124" t="s">
        <v>498</v>
      </c>
      <c r="C253" s="124" t="s">
        <v>527</v>
      </c>
      <c r="D253" s="124" t="s">
        <v>521</v>
      </c>
      <c r="E253" s="123">
        <v>15</v>
      </c>
      <c r="F253" s="123">
        <v>3</v>
      </c>
      <c r="G253" s="123">
        <v>0</v>
      </c>
      <c r="H253" s="123">
        <v>0</v>
      </c>
      <c r="I253" s="124" t="s">
        <v>522</v>
      </c>
      <c r="J253" s="147">
        <v>8300</v>
      </c>
      <c r="K253" s="147">
        <v>8300</v>
      </c>
      <c r="L253" s="147">
        <v>8900</v>
      </c>
    </row>
    <row r="254" spans="1:12" x14ac:dyDescent="0.25">
      <c r="A254" s="127" t="s">
        <v>494</v>
      </c>
      <c r="B254" s="128" t="s">
        <v>499</v>
      </c>
      <c r="C254" s="128" t="s">
        <v>527</v>
      </c>
      <c r="D254" s="128" t="s">
        <v>523</v>
      </c>
      <c r="E254" s="127">
        <v>15</v>
      </c>
      <c r="F254" s="127">
        <v>2</v>
      </c>
      <c r="G254" s="127">
        <v>1</v>
      </c>
      <c r="H254" s="127">
        <v>0</v>
      </c>
      <c r="I254" s="128" t="s">
        <v>522</v>
      </c>
      <c r="J254" s="146">
        <v>7339</v>
      </c>
      <c r="K254" s="146">
        <v>9520</v>
      </c>
      <c r="L254" s="146">
        <v>9520</v>
      </c>
    </row>
    <row r="255" spans="1:12" ht="13" thickBot="1" x14ac:dyDescent="0.3">
      <c r="A255" s="153" t="s">
        <v>494</v>
      </c>
      <c r="B255" s="154" t="s">
        <v>500</v>
      </c>
      <c r="C255" s="154" t="s">
        <v>527</v>
      </c>
      <c r="D255" s="154" t="s">
        <v>521</v>
      </c>
      <c r="E255" s="153">
        <v>16</v>
      </c>
      <c r="F255" s="153">
        <v>2</v>
      </c>
      <c r="G255" s="153">
        <v>0</v>
      </c>
      <c r="H255" s="153">
        <v>0</v>
      </c>
      <c r="I255" s="154" t="s">
        <v>522</v>
      </c>
      <c r="J255" s="155">
        <v>6633</v>
      </c>
      <c r="K255" s="155">
        <v>6633</v>
      </c>
      <c r="L255" s="155">
        <v>8844</v>
      </c>
    </row>
    <row r="257" spans="1:12" x14ac:dyDescent="0.25">
      <c r="A257" s="149" t="s">
        <v>537</v>
      </c>
      <c r="B257" s="128"/>
      <c r="C257" s="128"/>
      <c r="D257" s="128"/>
      <c r="E257" s="127"/>
      <c r="F257" s="127"/>
      <c r="G257" s="127"/>
      <c r="H257" s="127"/>
      <c r="I257" s="128"/>
      <c r="J257" s="146"/>
      <c r="K257" s="146"/>
      <c r="L257" s="146"/>
    </row>
    <row r="258" spans="1:12" x14ac:dyDescent="0.25">
      <c r="A258" s="149" t="s">
        <v>540</v>
      </c>
      <c r="B258" s="128"/>
      <c r="C258" s="128"/>
      <c r="D258" s="128"/>
      <c r="E258" s="127"/>
      <c r="F258" s="127"/>
      <c r="G258" s="127"/>
      <c r="H258" s="127"/>
      <c r="I258" s="128"/>
      <c r="J258" s="146"/>
      <c r="K258" s="146"/>
      <c r="L258" s="146"/>
    </row>
    <row r="260" spans="1:12" x14ac:dyDescent="0.25">
      <c r="A260" s="42" t="s">
        <v>541</v>
      </c>
    </row>
    <row r="261" spans="1:12" x14ac:dyDescent="0.25">
      <c r="A261" s="42" t="s">
        <v>773</v>
      </c>
    </row>
  </sheetData>
  <mergeCells count="3">
    <mergeCell ref="A2:B2"/>
    <mergeCell ref="J3:L3"/>
    <mergeCell ref="A1:B1"/>
  </mergeCells>
  <hyperlinks>
    <hyperlink ref="A2:B2" location="TOC!A1" display="Return to Table of Contents"/>
  </hyperlinks>
  <pageMargins left="0.25" right="0.25" top="0.75" bottom="0.75" header="0.3" footer="0.3"/>
  <pageSetup scale="60" fitToWidth="0" fitToHeight="0" orientation="portrait" horizontalDpi="1200" verticalDpi="1200" r:id="rId1"/>
  <headerFooter>
    <oddHeader>&amp;L&amp;"Arial,Bold"2018-19 Survey of Allied Dental Education
Report 2 - Dental Assisting Education Programs</oddHeader>
  </headerFooter>
  <rowBreaks count="3" manualBreakCount="3">
    <brk id="84" max="11" man="1"/>
    <brk id="166" max="11" man="1"/>
    <brk id="249"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2"/>
  <sheetViews>
    <sheetView zoomScaleNormal="100" workbookViewId="0">
      <pane xSplit="2" ySplit="3" topLeftCell="C203" activePane="bottomRight" state="frozen"/>
      <selection sqref="A1:B1"/>
      <selection pane="topRight" sqref="A1:B1"/>
      <selection pane="bottomLeft" sqref="A1:B1"/>
      <selection pane="bottomRight" sqref="A1:B1"/>
    </sheetView>
  </sheetViews>
  <sheetFormatPr defaultColWidth="9" defaultRowHeight="12.5" x14ac:dyDescent="0.25"/>
  <cols>
    <col min="1" max="1" width="5.81640625" style="118" customWidth="1"/>
    <col min="2" max="2" width="83.54296875" style="118" customWidth="1"/>
    <col min="3" max="3" width="11.1796875" style="118" customWidth="1"/>
    <col min="4" max="4" width="14" style="118" customWidth="1"/>
    <col min="5" max="5" width="12.81640625" style="118" customWidth="1"/>
    <col min="6" max="6" width="10.1796875" style="118" customWidth="1"/>
    <col min="7" max="7" width="11.1796875" style="118" customWidth="1"/>
    <col min="8" max="8" width="11.81640625" style="118" customWidth="1"/>
    <col min="9" max="16384" width="9" style="118"/>
  </cols>
  <sheetData>
    <row r="1" spans="1:8" ht="13" x14ac:dyDescent="0.3">
      <c r="A1" s="366" t="s">
        <v>542</v>
      </c>
      <c r="B1" s="366"/>
    </row>
    <row r="2" spans="1:8" x14ac:dyDescent="0.25">
      <c r="A2" s="361" t="s">
        <v>5</v>
      </c>
      <c r="B2" s="361"/>
    </row>
    <row r="3" spans="1:8" ht="44.5" customHeight="1" x14ac:dyDescent="0.3">
      <c r="A3" s="316" t="s">
        <v>197</v>
      </c>
      <c r="B3" s="121" t="s">
        <v>198</v>
      </c>
      <c r="C3" s="313" t="s">
        <v>543</v>
      </c>
      <c r="D3" s="313" t="s">
        <v>544</v>
      </c>
      <c r="E3" s="313" t="s">
        <v>545</v>
      </c>
      <c r="F3" s="313" t="s">
        <v>768</v>
      </c>
      <c r="G3" s="313" t="s">
        <v>769</v>
      </c>
      <c r="H3" s="313" t="s">
        <v>546</v>
      </c>
    </row>
    <row r="4" spans="1:8" x14ac:dyDescent="0.25">
      <c r="A4" s="123" t="s">
        <v>201</v>
      </c>
      <c r="B4" s="124" t="s">
        <v>202</v>
      </c>
      <c r="C4" s="145">
        <v>10240</v>
      </c>
      <c r="D4" s="145">
        <v>0</v>
      </c>
      <c r="E4" s="145">
        <v>360</v>
      </c>
      <c r="F4" s="145">
        <v>300</v>
      </c>
      <c r="G4" s="145">
        <v>150</v>
      </c>
      <c r="H4" s="145">
        <v>750</v>
      </c>
    </row>
    <row r="5" spans="1:8" x14ac:dyDescent="0.25">
      <c r="A5" s="127" t="s">
        <v>201</v>
      </c>
      <c r="B5" s="128" t="s">
        <v>204</v>
      </c>
      <c r="C5" s="156">
        <v>7203</v>
      </c>
      <c r="D5" s="156">
        <v>400</v>
      </c>
      <c r="E5" s="156">
        <v>265</v>
      </c>
      <c r="F5" s="156">
        <v>850</v>
      </c>
      <c r="G5" s="156">
        <v>0</v>
      </c>
      <c r="H5" s="156">
        <v>1450</v>
      </c>
    </row>
    <row r="6" spans="1:8" x14ac:dyDescent="0.25">
      <c r="A6" s="123" t="s">
        <v>201</v>
      </c>
      <c r="B6" s="124" t="s">
        <v>205</v>
      </c>
      <c r="C6" s="157">
        <v>3720</v>
      </c>
      <c r="D6" s="157">
        <v>200</v>
      </c>
      <c r="E6" s="157">
        <v>250</v>
      </c>
      <c r="F6" s="157">
        <v>2000</v>
      </c>
      <c r="G6" s="157">
        <v>0</v>
      </c>
      <c r="H6" s="157">
        <v>0</v>
      </c>
    </row>
    <row r="7" spans="1:8" x14ac:dyDescent="0.25">
      <c r="A7" s="127" t="s">
        <v>201</v>
      </c>
      <c r="B7" s="128" t="s">
        <v>206</v>
      </c>
      <c r="C7" s="156">
        <v>5978</v>
      </c>
      <c r="D7" s="156">
        <v>0</v>
      </c>
      <c r="E7" s="156">
        <v>200</v>
      </c>
      <c r="F7" s="156">
        <v>150</v>
      </c>
      <c r="G7" s="156">
        <v>0</v>
      </c>
      <c r="H7" s="156">
        <v>0</v>
      </c>
    </row>
    <row r="8" spans="1:8" x14ac:dyDescent="0.25">
      <c r="A8" s="123" t="s">
        <v>201</v>
      </c>
      <c r="B8" s="124" t="s">
        <v>207</v>
      </c>
      <c r="C8" s="157">
        <v>5500</v>
      </c>
      <c r="D8" s="157">
        <v>50</v>
      </c>
      <c r="E8" s="157">
        <v>200</v>
      </c>
      <c r="F8" s="157">
        <v>600</v>
      </c>
      <c r="G8" s="157">
        <v>0</v>
      </c>
      <c r="H8" s="157">
        <v>110</v>
      </c>
    </row>
    <row r="9" spans="1:8" x14ac:dyDescent="0.25">
      <c r="A9" s="127" t="s">
        <v>208</v>
      </c>
      <c r="B9" s="128" t="s">
        <v>209</v>
      </c>
      <c r="C9" s="156">
        <v>7208</v>
      </c>
      <c r="D9" s="156">
        <v>65</v>
      </c>
      <c r="E9" s="156">
        <v>315</v>
      </c>
      <c r="F9" s="156">
        <v>1025</v>
      </c>
      <c r="G9" s="156">
        <v>1620</v>
      </c>
      <c r="H9" s="156">
        <v>0</v>
      </c>
    </row>
    <row r="10" spans="1:8" x14ac:dyDescent="0.25">
      <c r="A10" s="123" t="s">
        <v>210</v>
      </c>
      <c r="B10" s="124" t="s">
        <v>211</v>
      </c>
      <c r="C10" s="157">
        <v>2338</v>
      </c>
      <c r="D10" s="157">
        <v>0</v>
      </c>
      <c r="E10" s="157">
        <v>275</v>
      </c>
      <c r="F10" s="157">
        <v>650</v>
      </c>
      <c r="G10" s="157">
        <v>910</v>
      </c>
      <c r="H10" s="157">
        <v>200</v>
      </c>
    </row>
    <row r="11" spans="1:8" x14ac:dyDescent="0.25">
      <c r="A11" s="127" t="s">
        <v>210</v>
      </c>
      <c r="B11" s="128" t="s">
        <v>212</v>
      </c>
      <c r="C11" s="156">
        <v>3171</v>
      </c>
      <c r="D11" s="156">
        <v>150</v>
      </c>
      <c r="E11" s="156">
        <v>400</v>
      </c>
      <c r="F11" s="156">
        <v>600</v>
      </c>
      <c r="G11" s="156">
        <v>2055</v>
      </c>
      <c r="H11" s="156">
        <v>170</v>
      </c>
    </row>
    <row r="12" spans="1:8" ht="14.5" x14ac:dyDescent="0.25">
      <c r="A12" s="123" t="s">
        <v>210</v>
      </c>
      <c r="B12" s="124" t="s">
        <v>213</v>
      </c>
      <c r="C12" s="151" t="s">
        <v>549</v>
      </c>
      <c r="D12" s="157" t="s">
        <v>538</v>
      </c>
      <c r="E12" s="157" t="s">
        <v>538</v>
      </c>
      <c r="F12" s="157" t="s">
        <v>538</v>
      </c>
      <c r="G12" s="157" t="s">
        <v>538</v>
      </c>
      <c r="H12" s="157" t="s">
        <v>538</v>
      </c>
    </row>
    <row r="13" spans="1:8" x14ac:dyDescent="0.25">
      <c r="A13" s="127" t="s">
        <v>214</v>
      </c>
      <c r="B13" s="128" t="s">
        <v>215</v>
      </c>
      <c r="C13" s="156">
        <v>3153</v>
      </c>
      <c r="D13" s="156">
        <v>50</v>
      </c>
      <c r="E13" s="156">
        <v>285</v>
      </c>
      <c r="F13" s="156">
        <v>600</v>
      </c>
      <c r="G13" s="156">
        <v>462</v>
      </c>
      <c r="H13" s="156">
        <v>850</v>
      </c>
    </row>
    <row r="14" spans="1:8" x14ac:dyDescent="0.25">
      <c r="A14" s="123" t="s">
        <v>214</v>
      </c>
      <c r="B14" s="124" t="s">
        <v>216</v>
      </c>
      <c r="C14" s="157">
        <v>5309</v>
      </c>
      <c r="D14" s="157">
        <v>140</v>
      </c>
      <c r="E14" s="157">
        <v>300</v>
      </c>
      <c r="F14" s="157">
        <v>750</v>
      </c>
      <c r="G14" s="157">
        <v>806</v>
      </c>
      <c r="H14" s="157">
        <v>2454</v>
      </c>
    </row>
    <row r="15" spans="1:8" x14ac:dyDescent="0.25">
      <c r="A15" s="127" t="s">
        <v>217</v>
      </c>
      <c r="B15" s="128" t="s">
        <v>218</v>
      </c>
      <c r="C15" s="156">
        <v>1640</v>
      </c>
      <c r="D15" s="156">
        <v>1125</v>
      </c>
      <c r="E15" s="156">
        <v>300</v>
      </c>
      <c r="F15" s="156">
        <v>562</v>
      </c>
      <c r="G15" s="156">
        <v>334</v>
      </c>
      <c r="H15" s="156">
        <v>800</v>
      </c>
    </row>
    <row r="16" spans="1:8" ht="14.5" x14ac:dyDescent="0.25">
      <c r="A16" s="123" t="s">
        <v>217</v>
      </c>
      <c r="B16" s="124" t="s">
        <v>219</v>
      </c>
      <c r="C16" s="151" t="s">
        <v>549</v>
      </c>
      <c r="D16" s="157" t="s">
        <v>538</v>
      </c>
      <c r="E16" s="157" t="s">
        <v>538</v>
      </c>
      <c r="F16" s="157" t="s">
        <v>538</v>
      </c>
      <c r="G16" s="157" t="s">
        <v>538</v>
      </c>
      <c r="H16" s="157" t="s">
        <v>538</v>
      </c>
    </row>
    <row r="17" spans="1:8" x14ac:dyDescent="0.25">
      <c r="A17" s="127" t="s">
        <v>217</v>
      </c>
      <c r="B17" s="128" t="s">
        <v>220</v>
      </c>
      <c r="C17" s="156">
        <v>1380</v>
      </c>
      <c r="D17" s="156">
        <v>500</v>
      </c>
      <c r="E17" s="156">
        <v>200</v>
      </c>
      <c r="F17" s="156">
        <v>500</v>
      </c>
      <c r="G17" s="156">
        <v>0</v>
      </c>
      <c r="H17" s="156">
        <v>630</v>
      </c>
    </row>
    <row r="18" spans="1:8" x14ac:dyDescent="0.25">
      <c r="A18" s="123" t="s">
        <v>217</v>
      </c>
      <c r="B18" s="124" t="s">
        <v>221</v>
      </c>
      <c r="C18" s="157">
        <v>0</v>
      </c>
      <c r="D18" s="157">
        <v>0</v>
      </c>
      <c r="E18" s="157">
        <v>100</v>
      </c>
      <c r="F18" s="157">
        <v>450</v>
      </c>
      <c r="G18" s="157">
        <v>180</v>
      </c>
      <c r="H18" s="157">
        <v>0</v>
      </c>
    </row>
    <row r="19" spans="1:8" x14ac:dyDescent="0.25">
      <c r="A19" s="127" t="s">
        <v>217</v>
      </c>
      <c r="B19" s="128" t="s">
        <v>222</v>
      </c>
      <c r="C19" s="156">
        <v>2024</v>
      </c>
      <c r="D19" s="156">
        <v>560</v>
      </c>
      <c r="E19" s="156">
        <v>250</v>
      </c>
      <c r="F19" s="156">
        <v>600</v>
      </c>
      <c r="G19" s="156">
        <v>0</v>
      </c>
      <c r="H19" s="156">
        <v>120</v>
      </c>
    </row>
    <row r="20" spans="1:8" x14ac:dyDescent="0.25">
      <c r="A20" s="123" t="s">
        <v>217</v>
      </c>
      <c r="B20" s="124" t="s">
        <v>223</v>
      </c>
      <c r="C20" s="157">
        <v>1891</v>
      </c>
      <c r="D20" s="157">
        <v>470</v>
      </c>
      <c r="E20" s="157">
        <v>110</v>
      </c>
      <c r="F20" s="157">
        <v>800</v>
      </c>
      <c r="G20" s="157">
        <v>275</v>
      </c>
      <c r="H20" s="157">
        <v>300</v>
      </c>
    </row>
    <row r="21" spans="1:8" x14ac:dyDescent="0.25">
      <c r="A21" s="127" t="s">
        <v>217</v>
      </c>
      <c r="B21" s="128" t="s">
        <v>224</v>
      </c>
      <c r="C21" s="156">
        <v>1633</v>
      </c>
      <c r="D21" s="156">
        <v>600</v>
      </c>
      <c r="E21" s="156">
        <v>250</v>
      </c>
      <c r="F21" s="156">
        <v>400</v>
      </c>
      <c r="G21" s="156">
        <v>200</v>
      </c>
      <c r="H21" s="156">
        <v>0</v>
      </c>
    </row>
    <row r="22" spans="1:8" x14ac:dyDescent="0.25">
      <c r="A22" s="123" t="s">
        <v>217</v>
      </c>
      <c r="B22" s="124" t="s">
        <v>225</v>
      </c>
      <c r="C22" s="157">
        <v>1500</v>
      </c>
      <c r="D22" s="157">
        <v>1300</v>
      </c>
      <c r="E22" s="157">
        <v>600</v>
      </c>
      <c r="F22" s="157">
        <v>300</v>
      </c>
      <c r="G22" s="157">
        <v>0</v>
      </c>
      <c r="H22" s="157">
        <v>45</v>
      </c>
    </row>
    <row r="23" spans="1:8" x14ac:dyDescent="0.25">
      <c r="A23" s="127" t="s">
        <v>217</v>
      </c>
      <c r="B23" s="128" t="s">
        <v>226</v>
      </c>
      <c r="C23" s="156">
        <v>1449</v>
      </c>
      <c r="D23" s="156">
        <v>50</v>
      </c>
      <c r="E23" s="156">
        <v>150</v>
      </c>
      <c r="F23" s="156">
        <v>600</v>
      </c>
      <c r="G23" s="156">
        <v>365</v>
      </c>
      <c r="H23" s="156">
        <v>640</v>
      </c>
    </row>
    <row r="24" spans="1:8" x14ac:dyDescent="0.25">
      <c r="A24" s="123" t="s">
        <v>217</v>
      </c>
      <c r="B24" s="124" t="s">
        <v>227</v>
      </c>
      <c r="C24" s="157">
        <v>1564</v>
      </c>
      <c r="D24" s="157">
        <v>0</v>
      </c>
      <c r="E24" s="157">
        <v>240</v>
      </c>
      <c r="F24" s="157">
        <v>900</v>
      </c>
      <c r="G24" s="157">
        <v>1000</v>
      </c>
      <c r="H24" s="157">
        <v>700</v>
      </c>
    </row>
    <row r="25" spans="1:8" x14ac:dyDescent="0.25">
      <c r="A25" s="127" t="s">
        <v>217</v>
      </c>
      <c r="B25" s="128" t="s">
        <v>228</v>
      </c>
      <c r="C25" s="156">
        <v>1705</v>
      </c>
      <c r="D25" s="156">
        <v>800</v>
      </c>
      <c r="E25" s="156">
        <v>150</v>
      </c>
      <c r="F25" s="156">
        <v>475</v>
      </c>
      <c r="G25" s="156">
        <v>0</v>
      </c>
      <c r="H25" s="156">
        <v>200</v>
      </c>
    </row>
    <row r="26" spans="1:8" x14ac:dyDescent="0.25">
      <c r="A26" s="123" t="s">
        <v>217</v>
      </c>
      <c r="B26" s="124" t="s">
        <v>229</v>
      </c>
      <c r="C26" s="157">
        <v>5766</v>
      </c>
      <c r="D26" s="157">
        <v>0</v>
      </c>
      <c r="E26" s="157">
        <v>100</v>
      </c>
      <c r="F26" s="157">
        <v>0</v>
      </c>
      <c r="G26" s="157">
        <v>0</v>
      </c>
      <c r="H26" s="157">
        <v>0</v>
      </c>
    </row>
    <row r="27" spans="1:8" x14ac:dyDescent="0.25">
      <c r="A27" s="127" t="s">
        <v>217</v>
      </c>
      <c r="B27" s="128" t="s">
        <v>230</v>
      </c>
      <c r="C27" s="156">
        <v>1583</v>
      </c>
      <c r="D27" s="156">
        <v>50</v>
      </c>
      <c r="E27" s="156">
        <v>150</v>
      </c>
      <c r="F27" s="156">
        <v>400</v>
      </c>
      <c r="G27" s="156">
        <v>0</v>
      </c>
      <c r="H27" s="156">
        <v>142</v>
      </c>
    </row>
    <row r="28" spans="1:8" x14ac:dyDescent="0.25">
      <c r="A28" s="123" t="s">
        <v>217</v>
      </c>
      <c r="B28" s="124" t="s">
        <v>231</v>
      </c>
      <c r="C28" s="157">
        <v>1518</v>
      </c>
      <c r="D28" s="157">
        <v>1350</v>
      </c>
      <c r="E28" s="157">
        <v>110</v>
      </c>
      <c r="F28" s="157">
        <v>325</v>
      </c>
      <c r="G28" s="157">
        <v>275</v>
      </c>
      <c r="H28" s="157">
        <v>300</v>
      </c>
    </row>
    <row r="29" spans="1:8" x14ac:dyDescent="0.25">
      <c r="A29" s="127" t="s">
        <v>217</v>
      </c>
      <c r="B29" s="128" t="s">
        <v>232</v>
      </c>
      <c r="C29" s="156">
        <v>1196</v>
      </c>
      <c r="D29" s="156">
        <v>1155</v>
      </c>
      <c r="E29" s="156">
        <v>150</v>
      </c>
      <c r="F29" s="156">
        <v>350</v>
      </c>
      <c r="G29" s="156">
        <v>100</v>
      </c>
      <c r="H29" s="156">
        <v>666</v>
      </c>
    </row>
    <row r="30" spans="1:8" x14ac:dyDescent="0.25">
      <c r="A30" s="123" t="s">
        <v>217</v>
      </c>
      <c r="B30" s="124" t="s">
        <v>233</v>
      </c>
      <c r="C30" s="157">
        <v>1748</v>
      </c>
      <c r="D30" s="157">
        <v>200</v>
      </c>
      <c r="E30" s="157">
        <v>300</v>
      </c>
      <c r="F30" s="157">
        <v>700</v>
      </c>
      <c r="G30" s="157">
        <v>0</v>
      </c>
      <c r="H30" s="157">
        <v>0</v>
      </c>
    </row>
    <row r="31" spans="1:8" x14ac:dyDescent="0.25">
      <c r="A31" s="127" t="s">
        <v>217</v>
      </c>
      <c r="B31" s="128" t="s">
        <v>234</v>
      </c>
      <c r="C31" s="156">
        <v>1584</v>
      </c>
      <c r="D31" s="156">
        <v>2653</v>
      </c>
      <c r="E31" s="156">
        <v>100</v>
      </c>
      <c r="F31" s="156">
        <v>500</v>
      </c>
      <c r="G31" s="156">
        <v>0</v>
      </c>
      <c r="H31" s="156">
        <v>850</v>
      </c>
    </row>
    <row r="32" spans="1:8" x14ac:dyDescent="0.25">
      <c r="A32" s="123" t="s">
        <v>217</v>
      </c>
      <c r="B32" s="124" t="s">
        <v>235</v>
      </c>
      <c r="C32" s="157">
        <v>1610</v>
      </c>
      <c r="D32" s="157">
        <v>100</v>
      </c>
      <c r="E32" s="157">
        <v>200</v>
      </c>
      <c r="F32" s="157">
        <v>450</v>
      </c>
      <c r="G32" s="157">
        <v>0</v>
      </c>
      <c r="H32" s="157">
        <v>90</v>
      </c>
    </row>
    <row r="33" spans="1:8" x14ac:dyDescent="0.25">
      <c r="A33" s="127" t="s">
        <v>217</v>
      </c>
      <c r="B33" s="128" t="s">
        <v>236</v>
      </c>
      <c r="C33" s="156">
        <v>1336</v>
      </c>
      <c r="D33" s="156">
        <v>500</v>
      </c>
      <c r="E33" s="156">
        <v>350</v>
      </c>
      <c r="F33" s="156">
        <v>250</v>
      </c>
      <c r="G33" s="156">
        <v>0</v>
      </c>
      <c r="H33" s="156">
        <v>1400</v>
      </c>
    </row>
    <row r="34" spans="1:8" x14ac:dyDescent="0.25">
      <c r="A34" s="123" t="s">
        <v>217</v>
      </c>
      <c r="B34" s="124" t="s">
        <v>237</v>
      </c>
      <c r="C34" s="157">
        <v>2500</v>
      </c>
      <c r="D34" s="157">
        <v>600</v>
      </c>
      <c r="E34" s="157">
        <v>300</v>
      </c>
      <c r="F34" s="157">
        <v>600</v>
      </c>
      <c r="G34" s="157">
        <v>0</v>
      </c>
      <c r="H34" s="157">
        <v>150</v>
      </c>
    </row>
    <row r="35" spans="1:8" x14ac:dyDescent="0.25">
      <c r="A35" s="127" t="s">
        <v>238</v>
      </c>
      <c r="B35" s="128" t="s">
        <v>239</v>
      </c>
      <c r="C35" s="156">
        <v>8096</v>
      </c>
      <c r="D35" s="156">
        <v>0</v>
      </c>
      <c r="E35" s="156">
        <v>200</v>
      </c>
      <c r="F35" s="156">
        <v>700</v>
      </c>
      <c r="G35" s="156">
        <v>751</v>
      </c>
      <c r="H35" s="156">
        <v>0</v>
      </c>
    </row>
    <row r="36" spans="1:8" x14ac:dyDescent="0.25">
      <c r="A36" s="123" t="s">
        <v>238</v>
      </c>
      <c r="B36" s="124" t="s">
        <v>240</v>
      </c>
      <c r="C36" s="157">
        <v>2773</v>
      </c>
      <c r="D36" s="157">
        <v>175</v>
      </c>
      <c r="E36" s="157">
        <v>150</v>
      </c>
      <c r="F36" s="157">
        <v>255</v>
      </c>
      <c r="G36" s="157">
        <v>500</v>
      </c>
      <c r="H36" s="157">
        <v>0</v>
      </c>
    </row>
    <row r="37" spans="1:8" x14ac:dyDescent="0.25">
      <c r="A37" s="127" t="s">
        <v>238</v>
      </c>
      <c r="B37" s="128" t="s">
        <v>241</v>
      </c>
      <c r="C37" s="156">
        <v>7147</v>
      </c>
      <c r="D37" s="156">
        <v>100</v>
      </c>
      <c r="E37" s="156">
        <v>200</v>
      </c>
      <c r="F37" s="156">
        <v>1099</v>
      </c>
      <c r="G37" s="156">
        <v>314</v>
      </c>
      <c r="H37" s="156">
        <v>1378</v>
      </c>
    </row>
    <row r="38" spans="1:8" x14ac:dyDescent="0.25">
      <c r="A38" s="123" t="s">
        <v>242</v>
      </c>
      <c r="B38" s="124" t="s">
        <v>243</v>
      </c>
      <c r="C38" s="157">
        <v>18780</v>
      </c>
      <c r="D38" s="157">
        <v>0</v>
      </c>
      <c r="E38" s="157">
        <v>0</v>
      </c>
      <c r="F38" s="157">
        <v>1500</v>
      </c>
      <c r="G38" s="157">
        <v>1270</v>
      </c>
      <c r="H38" s="157">
        <v>0</v>
      </c>
    </row>
    <row r="39" spans="1:8" x14ac:dyDescent="0.25">
      <c r="A39" s="127" t="s">
        <v>242</v>
      </c>
      <c r="B39" s="128" t="s">
        <v>244</v>
      </c>
      <c r="C39" s="156">
        <v>4444</v>
      </c>
      <c r="D39" s="156">
        <v>5154</v>
      </c>
      <c r="E39" s="156">
        <v>160</v>
      </c>
      <c r="F39" s="156">
        <v>490</v>
      </c>
      <c r="G39" s="156">
        <v>0</v>
      </c>
      <c r="H39" s="156">
        <v>0</v>
      </c>
    </row>
    <row r="40" spans="1:8" x14ac:dyDescent="0.25">
      <c r="A40" s="123" t="s">
        <v>242</v>
      </c>
      <c r="B40" s="124" t="s">
        <v>245</v>
      </c>
      <c r="C40" s="157">
        <v>4646</v>
      </c>
      <c r="D40" s="157">
        <v>500</v>
      </c>
      <c r="E40" s="157">
        <v>0</v>
      </c>
      <c r="F40" s="157">
        <v>1000</v>
      </c>
      <c r="G40" s="157">
        <v>974</v>
      </c>
      <c r="H40" s="157">
        <v>1564</v>
      </c>
    </row>
    <row r="41" spans="1:8" x14ac:dyDescent="0.25">
      <c r="A41" s="127" t="s">
        <v>246</v>
      </c>
      <c r="B41" s="128" t="s">
        <v>247</v>
      </c>
      <c r="C41" s="156">
        <v>3444</v>
      </c>
      <c r="D41" s="156">
        <v>0</v>
      </c>
      <c r="E41" s="156">
        <v>75</v>
      </c>
      <c r="F41" s="156">
        <v>250</v>
      </c>
      <c r="G41" s="156">
        <v>492</v>
      </c>
      <c r="H41" s="156">
        <v>95</v>
      </c>
    </row>
    <row r="42" spans="1:8" x14ac:dyDescent="0.25">
      <c r="A42" s="123" t="s">
        <v>246</v>
      </c>
      <c r="B42" s="124" t="s">
        <v>248</v>
      </c>
      <c r="C42" s="157">
        <v>5795</v>
      </c>
      <c r="D42" s="157">
        <v>125</v>
      </c>
      <c r="E42" s="157">
        <v>250</v>
      </c>
      <c r="F42" s="157">
        <v>655</v>
      </c>
      <c r="G42" s="157">
        <v>720</v>
      </c>
      <c r="H42" s="157">
        <v>425</v>
      </c>
    </row>
    <row r="43" spans="1:8" x14ac:dyDescent="0.25">
      <c r="A43" s="127" t="s">
        <v>246</v>
      </c>
      <c r="B43" s="128" t="s">
        <v>249</v>
      </c>
      <c r="C43" s="156">
        <v>3592</v>
      </c>
      <c r="D43" s="156">
        <v>9</v>
      </c>
      <c r="E43" s="156">
        <v>157</v>
      </c>
      <c r="F43" s="156">
        <v>357</v>
      </c>
      <c r="G43" s="156">
        <v>200</v>
      </c>
      <c r="H43" s="156">
        <v>445</v>
      </c>
    </row>
    <row r="44" spans="1:8" x14ac:dyDescent="0.25">
      <c r="A44" s="123" t="s">
        <v>246</v>
      </c>
      <c r="B44" s="124" t="s">
        <v>250</v>
      </c>
      <c r="C44" s="157">
        <v>5355</v>
      </c>
      <c r="D44" s="157">
        <v>500</v>
      </c>
      <c r="E44" s="157">
        <v>150</v>
      </c>
      <c r="F44" s="157">
        <v>900</v>
      </c>
      <c r="G44" s="157">
        <v>1475</v>
      </c>
      <c r="H44" s="157">
        <v>400</v>
      </c>
    </row>
    <row r="45" spans="1:8" x14ac:dyDescent="0.25">
      <c r="A45" s="127" t="s">
        <v>246</v>
      </c>
      <c r="B45" s="128" t="s">
        <v>251</v>
      </c>
      <c r="C45" s="156">
        <v>4232</v>
      </c>
      <c r="D45" s="156">
        <v>235</v>
      </c>
      <c r="E45" s="156">
        <v>314</v>
      </c>
      <c r="F45" s="156">
        <v>1035</v>
      </c>
      <c r="G45" s="156">
        <v>299</v>
      </c>
      <c r="H45" s="156">
        <v>955</v>
      </c>
    </row>
    <row r="46" spans="1:8" x14ac:dyDescent="0.25">
      <c r="A46" s="123" t="s">
        <v>246</v>
      </c>
      <c r="B46" s="124" t="s">
        <v>252</v>
      </c>
      <c r="C46" s="157">
        <v>5200</v>
      </c>
      <c r="D46" s="157">
        <v>130</v>
      </c>
      <c r="E46" s="157">
        <v>80</v>
      </c>
      <c r="F46" s="157">
        <v>800</v>
      </c>
      <c r="G46" s="157">
        <v>539</v>
      </c>
      <c r="H46" s="157">
        <v>425</v>
      </c>
    </row>
    <row r="47" spans="1:8" x14ac:dyDescent="0.25">
      <c r="A47" s="127" t="s">
        <v>246</v>
      </c>
      <c r="B47" s="128" t="s">
        <v>253</v>
      </c>
      <c r="C47" s="156">
        <v>3419</v>
      </c>
      <c r="D47" s="156">
        <v>152</v>
      </c>
      <c r="E47" s="156">
        <v>350</v>
      </c>
      <c r="F47" s="156">
        <v>410</v>
      </c>
      <c r="G47" s="156">
        <v>189</v>
      </c>
      <c r="H47" s="156">
        <v>425</v>
      </c>
    </row>
    <row r="48" spans="1:8" x14ac:dyDescent="0.25">
      <c r="A48" s="123" t="s">
        <v>246</v>
      </c>
      <c r="B48" s="124" t="s">
        <v>254</v>
      </c>
      <c r="C48" s="157">
        <v>3573</v>
      </c>
      <c r="D48" s="157">
        <v>50</v>
      </c>
      <c r="E48" s="157">
        <v>200</v>
      </c>
      <c r="F48" s="157">
        <v>300</v>
      </c>
      <c r="G48" s="157">
        <v>9</v>
      </c>
      <c r="H48" s="157">
        <v>150</v>
      </c>
    </row>
    <row r="49" spans="1:8" x14ac:dyDescent="0.25">
      <c r="A49" s="127" t="s">
        <v>246</v>
      </c>
      <c r="B49" s="128" t="s">
        <v>255</v>
      </c>
      <c r="C49" s="156">
        <v>5711</v>
      </c>
      <c r="D49" s="156">
        <v>0</v>
      </c>
      <c r="E49" s="156">
        <v>110</v>
      </c>
      <c r="F49" s="156">
        <v>893</v>
      </c>
      <c r="G49" s="156">
        <v>416</v>
      </c>
      <c r="H49" s="156">
        <v>686</v>
      </c>
    </row>
    <row r="50" spans="1:8" x14ac:dyDescent="0.25">
      <c r="A50" s="123" t="s">
        <v>246</v>
      </c>
      <c r="B50" s="124" t="s">
        <v>256</v>
      </c>
      <c r="C50" s="157">
        <v>3238</v>
      </c>
      <c r="D50" s="157">
        <v>200</v>
      </c>
      <c r="E50" s="157">
        <v>200</v>
      </c>
      <c r="F50" s="157">
        <v>600</v>
      </c>
      <c r="G50" s="157">
        <v>1050</v>
      </c>
      <c r="H50" s="157">
        <v>425</v>
      </c>
    </row>
    <row r="51" spans="1:8" x14ac:dyDescent="0.25">
      <c r="A51" s="127" t="s">
        <v>246</v>
      </c>
      <c r="B51" s="128" t="s">
        <v>257</v>
      </c>
      <c r="C51" s="156">
        <v>7380</v>
      </c>
      <c r="D51" s="156">
        <v>343</v>
      </c>
      <c r="E51" s="156">
        <v>138</v>
      </c>
      <c r="F51" s="156">
        <v>1382</v>
      </c>
      <c r="G51" s="156">
        <v>0</v>
      </c>
      <c r="H51" s="156">
        <v>1725</v>
      </c>
    </row>
    <row r="52" spans="1:8" x14ac:dyDescent="0.25">
      <c r="A52" s="123" t="s">
        <v>246</v>
      </c>
      <c r="B52" s="124" t="s">
        <v>258</v>
      </c>
      <c r="C52" s="157">
        <v>3148</v>
      </c>
      <c r="D52" s="157">
        <v>200</v>
      </c>
      <c r="E52" s="157">
        <v>150</v>
      </c>
      <c r="F52" s="157">
        <v>200</v>
      </c>
      <c r="G52" s="157">
        <v>100</v>
      </c>
      <c r="H52" s="157">
        <v>425</v>
      </c>
    </row>
    <row r="53" spans="1:8" x14ac:dyDescent="0.25">
      <c r="A53" s="127" t="s">
        <v>246</v>
      </c>
      <c r="B53" s="128" t="s">
        <v>259</v>
      </c>
      <c r="C53" s="156">
        <v>3592</v>
      </c>
      <c r="D53" s="156">
        <v>0</v>
      </c>
      <c r="E53" s="156">
        <v>220</v>
      </c>
      <c r="F53" s="156">
        <v>220</v>
      </c>
      <c r="G53" s="156">
        <v>344</v>
      </c>
      <c r="H53" s="156">
        <v>750</v>
      </c>
    </row>
    <row r="54" spans="1:8" x14ac:dyDescent="0.25">
      <c r="A54" s="123" t="s">
        <v>246</v>
      </c>
      <c r="B54" s="124" t="s">
        <v>260</v>
      </c>
      <c r="C54" s="157">
        <v>3592</v>
      </c>
      <c r="D54" s="157">
        <v>174</v>
      </c>
      <c r="E54" s="157">
        <v>150</v>
      </c>
      <c r="F54" s="157">
        <v>547</v>
      </c>
      <c r="G54" s="157">
        <v>1000</v>
      </c>
      <c r="H54" s="157">
        <v>537</v>
      </c>
    </row>
    <row r="55" spans="1:8" x14ac:dyDescent="0.25">
      <c r="A55" s="127" t="s">
        <v>246</v>
      </c>
      <c r="B55" s="128" t="s">
        <v>261</v>
      </c>
      <c r="C55" s="156">
        <v>3411</v>
      </c>
      <c r="D55" s="156">
        <v>0</v>
      </c>
      <c r="E55" s="156">
        <v>150</v>
      </c>
      <c r="F55" s="156">
        <v>1767</v>
      </c>
      <c r="G55" s="156">
        <v>0</v>
      </c>
      <c r="H55" s="156">
        <v>500</v>
      </c>
    </row>
    <row r="56" spans="1:8" x14ac:dyDescent="0.25">
      <c r="A56" s="123" t="s">
        <v>246</v>
      </c>
      <c r="B56" s="124" t="s">
        <v>262</v>
      </c>
      <c r="C56" s="157">
        <v>3710</v>
      </c>
      <c r="D56" s="157">
        <v>194</v>
      </c>
      <c r="E56" s="157">
        <v>550</v>
      </c>
      <c r="F56" s="157">
        <v>460</v>
      </c>
      <c r="G56" s="157">
        <v>877</v>
      </c>
      <c r="H56" s="157">
        <v>750</v>
      </c>
    </row>
    <row r="57" spans="1:8" x14ac:dyDescent="0.25">
      <c r="A57" s="127" t="s">
        <v>246</v>
      </c>
      <c r="B57" s="128" t="s">
        <v>263</v>
      </c>
      <c r="C57" s="156">
        <v>3420</v>
      </c>
      <c r="D57" s="156">
        <v>0</v>
      </c>
      <c r="E57" s="156">
        <v>200</v>
      </c>
      <c r="F57" s="156">
        <v>600</v>
      </c>
      <c r="G57" s="156">
        <v>0</v>
      </c>
      <c r="H57" s="156">
        <v>820</v>
      </c>
    </row>
    <row r="58" spans="1:8" x14ac:dyDescent="0.25">
      <c r="A58" s="123" t="s">
        <v>246</v>
      </c>
      <c r="B58" s="124" t="s">
        <v>264</v>
      </c>
      <c r="C58" s="157">
        <v>3590</v>
      </c>
      <c r="D58" s="157">
        <v>135</v>
      </c>
      <c r="E58" s="157">
        <v>160</v>
      </c>
      <c r="F58" s="157">
        <v>413</v>
      </c>
      <c r="G58" s="157">
        <v>1107</v>
      </c>
      <c r="H58" s="157">
        <v>0</v>
      </c>
    </row>
    <row r="59" spans="1:8" x14ac:dyDescent="0.25">
      <c r="A59" s="127" t="s">
        <v>246</v>
      </c>
      <c r="B59" s="128" t="s">
        <v>265</v>
      </c>
      <c r="C59" s="156">
        <v>3148</v>
      </c>
      <c r="D59" s="156">
        <v>0</v>
      </c>
      <c r="E59" s="156">
        <v>300</v>
      </c>
      <c r="F59" s="156">
        <v>200</v>
      </c>
      <c r="G59" s="156">
        <v>270</v>
      </c>
      <c r="H59" s="156">
        <v>0</v>
      </c>
    </row>
    <row r="60" spans="1:8" x14ac:dyDescent="0.25">
      <c r="A60" s="123" t="s">
        <v>246</v>
      </c>
      <c r="B60" s="124" t="s">
        <v>266</v>
      </c>
      <c r="C60" s="157">
        <v>3124</v>
      </c>
      <c r="D60" s="157">
        <v>50</v>
      </c>
      <c r="E60" s="157">
        <v>250</v>
      </c>
      <c r="F60" s="157">
        <v>700</v>
      </c>
      <c r="G60" s="157">
        <v>299</v>
      </c>
      <c r="H60" s="157">
        <v>1256</v>
      </c>
    </row>
    <row r="61" spans="1:8" x14ac:dyDescent="0.25">
      <c r="A61" s="127" t="s">
        <v>246</v>
      </c>
      <c r="B61" s="128" t="s">
        <v>267</v>
      </c>
      <c r="C61" s="156">
        <v>3591</v>
      </c>
      <c r="D61" s="156">
        <v>0</v>
      </c>
      <c r="E61" s="156">
        <v>230</v>
      </c>
      <c r="F61" s="156">
        <v>900</v>
      </c>
      <c r="G61" s="156">
        <v>1237</v>
      </c>
      <c r="H61" s="156">
        <v>450</v>
      </c>
    </row>
    <row r="62" spans="1:8" x14ac:dyDescent="0.25">
      <c r="A62" s="123" t="s">
        <v>246</v>
      </c>
      <c r="B62" s="124" t="s">
        <v>268</v>
      </c>
      <c r="C62" s="157">
        <v>5042</v>
      </c>
      <c r="D62" s="157">
        <v>75</v>
      </c>
      <c r="E62" s="157">
        <v>175</v>
      </c>
      <c r="F62" s="157">
        <v>1000</v>
      </c>
      <c r="G62" s="157">
        <v>245</v>
      </c>
      <c r="H62" s="157">
        <v>839</v>
      </c>
    </row>
    <row r="63" spans="1:8" x14ac:dyDescent="0.25">
      <c r="A63" s="127" t="s">
        <v>246</v>
      </c>
      <c r="B63" s="128" t="s">
        <v>269</v>
      </c>
      <c r="C63" s="156">
        <v>3542</v>
      </c>
      <c r="D63" s="156">
        <v>400</v>
      </c>
      <c r="E63" s="156">
        <v>150</v>
      </c>
      <c r="F63" s="156">
        <v>460</v>
      </c>
      <c r="G63" s="156">
        <v>163</v>
      </c>
      <c r="H63" s="156">
        <v>856</v>
      </c>
    </row>
    <row r="64" spans="1:8" x14ac:dyDescent="0.25">
      <c r="A64" s="123" t="s">
        <v>270</v>
      </c>
      <c r="B64" s="124" t="s">
        <v>271</v>
      </c>
      <c r="C64" s="157">
        <v>5759</v>
      </c>
      <c r="D64" s="157">
        <v>200</v>
      </c>
      <c r="E64" s="157">
        <v>400</v>
      </c>
      <c r="F64" s="157">
        <v>600</v>
      </c>
      <c r="G64" s="157">
        <v>0</v>
      </c>
      <c r="H64" s="157">
        <v>125</v>
      </c>
    </row>
    <row r="65" spans="1:8" x14ac:dyDescent="0.25">
      <c r="A65" s="127" t="s">
        <v>270</v>
      </c>
      <c r="B65" s="128" t="s">
        <v>272</v>
      </c>
      <c r="C65" s="156">
        <v>3471</v>
      </c>
      <c r="D65" s="156">
        <v>120</v>
      </c>
      <c r="E65" s="156">
        <v>250</v>
      </c>
      <c r="F65" s="156">
        <v>600</v>
      </c>
      <c r="G65" s="156">
        <v>75</v>
      </c>
      <c r="H65" s="156">
        <v>800</v>
      </c>
    </row>
    <row r="66" spans="1:8" x14ac:dyDescent="0.25">
      <c r="A66" s="123" t="s">
        <v>270</v>
      </c>
      <c r="B66" s="124" t="s">
        <v>273</v>
      </c>
      <c r="C66" s="157">
        <v>4224</v>
      </c>
      <c r="D66" s="157">
        <v>0</v>
      </c>
      <c r="E66" s="157">
        <v>460</v>
      </c>
      <c r="F66" s="157">
        <v>400</v>
      </c>
      <c r="G66" s="157">
        <v>90</v>
      </c>
      <c r="H66" s="157">
        <v>0</v>
      </c>
    </row>
    <row r="67" spans="1:8" x14ac:dyDescent="0.25">
      <c r="A67" s="127" t="s">
        <v>270</v>
      </c>
      <c r="B67" s="128" t="s">
        <v>274</v>
      </c>
      <c r="C67" s="156">
        <v>3525</v>
      </c>
      <c r="D67" s="156">
        <v>200</v>
      </c>
      <c r="E67" s="156">
        <v>150</v>
      </c>
      <c r="F67" s="156">
        <v>1466</v>
      </c>
      <c r="G67" s="156">
        <v>75</v>
      </c>
      <c r="H67" s="156">
        <v>0</v>
      </c>
    </row>
    <row r="68" spans="1:8" x14ac:dyDescent="0.25">
      <c r="A68" s="123" t="s">
        <v>270</v>
      </c>
      <c r="B68" s="124" t="s">
        <v>275</v>
      </c>
      <c r="C68" s="157">
        <v>2110</v>
      </c>
      <c r="D68" s="157">
        <v>445</v>
      </c>
      <c r="E68" s="157">
        <v>200</v>
      </c>
      <c r="F68" s="157">
        <v>600</v>
      </c>
      <c r="G68" s="157">
        <v>50</v>
      </c>
      <c r="H68" s="157">
        <v>425</v>
      </c>
    </row>
    <row r="69" spans="1:8" x14ac:dyDescent="0.25">
      <c r="A69" s="127" t="s">
        <v>270</v>
      </c>
      <c r="B69" s="128" t="s">
        <v>276</v>
      </c>
      <c r="C69" s="156">
        <v>3382</v>
      </c>
      <c r="D69" s="156">
        <v>150</v>
      </c>
      <c r="E69" s="156">
        <v>100</v>
      </c>
      <c r="F69" s="156">
        <v>275</v>
      </c>
      <c r="G69" s="156">
        <v>0</v>
      </c>
      <c r="H69" s="156">
        <v>202</v>
      </c>
    </row>
    <row r="70" spans="1:8" x14ac:dyDescent="0.25">
      <c r="A70" s="123" t="s">
        <v>270</v>
      </c>
      <c r="B70" s="124" t="s">
        <v>277</v>
      </c>
      <c r="C70" s="157">
        <v>7056</v>
      </c>
      <c r="D70" s="157">
        <v>400</v>
      </c>
      <c r="E70" s="157">
        <v>250</v>
      </c>
      <c r="F70" s="157">
        <v>300</v>
      </c>
      <c r="G70" s="157">
        <v>0</v>
      </c>
      <c r="H70" s="157">
        <v>0</v>
      </c>
    </row>
    <row r="71" spans="1:8" x14ac:dyDescent="0.25">
      <c r="A71" s="127" t="s">
        <v>270</v>
      </c>
      <c r="B71" s="128" t="s">
        <v>278</v>
      </c>
      <c r="C71" s="156">
        <v>5251</v>
      </c>
      <c r="D71" s="156">
        <v>160</v>
      </c>
      <c r="E71" s="156">
        <v>200</v>
      </c>
      <c r="F71" s="156">
        <v>550</v>
      </c>
      <c r="G71" s="156">
        <v>0</v>
      </c>
      <c r="H71" s="156">
        <v>333</v>
      </c>
    </row>
    <row r="72" spans="1:8" x14ac:dyDescent="0.25">
      <c r="A72" s="123" t="s">
        <v>270</v>
      </c>
      <c r="B72" s="124" t="s">
        <v>279</v>
      </c>
      <c r="C72" s="157">
        <v>3827</v>
      </c>
      <c r="D72" s="157">
        <v>0</v>
      </c>
      <c r="E72" s="157">
        <v>230</v>
      </c>
      <c r="F72" s="157">
        <v>275</v>
      </c>
      <c r="G72" s="157">
        <v>0</v>
      </c>
      <c r="H72" s="157">
        <v>0</v>
      </c>
    </row>
    <row r="73" spans="1:8" x14ac:dyDescent="0.25">
      <c r="A73" s="127" t="s">
        <v>270</v>
      </c>
      <c r="B73" s="128" t="s">
        <v>280</v>
      </c>
      <c r="C73" s="156">
        <v>2225</v>
      </c>
      <c r="D73" s="156">
        <v>399</v>
      </c>
      <c r="E73" s="156">
        <v>150</v>
      </c>
      <c r="F73" s="156">
        <v>783</v>
      </c>
      <c r="G73" s="156">
        <v>75</v>
      </c>
      <c r="H73" s="156">
        <v>642</v>
      </c>
    </row>
    <row r="74" spans="1:8" x14ac:dyDescent="0.25">
      <c r="A74" s="123" t="s">
        <v>270</v>
      </c>
      <c r="B74" s="124" t="s">
        <v>281</v>
      </c>
      <c r="C74" s="157">
        <v>5251</v>
      </c>
      <c r="D74" s="157">
        <v>0</v>
      </c>
      <c r="E74" s="157">
        <v>269</v>
      </c>
      <c r="F74" s="157">
        <v>600</v>
      </c>
      <c r="G74" s="157">
        <v>325</v>
      </c>
      <c r="H74" s="157">
        <v>2267</v>
      </c>
    </row>
    <row r="75" spans="1:8" x14ac:dyDescent="0.25">
      <c r="A75" s="127" t="s">
        <v>270</v>
      </c>
      <c r="B75" s="128" t="s">
        <v>282</v>
      </c>
      <c r="C75" s="156">
        <v>3382</v>
      </c>
      <c r="D75" s="156">
        <v>100</v>
      </c>
      <c r="E75" s="156">
        <v>300</v>
      </c>
      <c r="F75" s="156">
        <v>656</v>
      </c>
      <c r="G75" s="156">
        <v>234</v>
      </c>
      <c r="H75" s="156">
        <v>710</v>
      </c>
    </row>
    <row r="76" spans="1:8" x14ac:dyDescent="0.25">
      <c r="A76" s="123" t="s">
        <v>283</v>
      </c>
      <c r="B76" s="124" t="s">
        <v>284</v>
      </c>
      <c r="C76" s="157">
        <v>3598</v>
      </c>
      <c r="D76" s="157">
        <v>700</v>
      </c>
      <c r="E76" s="157">
        <v>360</v>
      </c>
      <c r="F76" s="157">
        <v>485</v>
      </c>
      <c r="G76" s="157">
        <v>0</v>
      </c>
      <c r="H76" s="157">
        <v>75</v>
      </c>
    </row>
    <row r="77" spans="1:8" x14ac:dyDescent="0.25">
      <c r="A77" s="127" t="s">
        <v>285</v>
      </c>
      <c r="B77" s="128" t="s">
        <v>286</v>
      </c>
      <c r="C77" s="156">
        <v>12672</v>
      </c>
      <c r="D77" s="156">
        <v>0</v>
      </c>
      <c r="E77" s="156">
        <v>0</v>
      </c>
      <c r="F77" s="156">
        <v>610</v>
      </c>
      <c r="G77" s="156">
        <v>510</v>
      </c>
      <c r="H77" s="156">
        <v>0</v>
      </c>
    </row>
    <row r="78" spans="1:8" x14ac:dyDescent="0.25">
      <c r="A78" s="123" t="s">
        <v>285</v>
      </c>
      <c r="B78" s="124" t="s">
        <v>287</v>
      </c>
      <c r="C78" s="157">
        <v>4895</v>
      </c>
      <c r="D78" s="157">
        <v>0</v>
      </c>
      <c r="E78" s="157">
        <v>150</v>
      </c>
      <c r="F78" s="157">
        <v>344</v>
      </c>
      <c r="G78" s="157">
        <v>700</v>
      </c>
      <c r="H78" s="157">
        <v>425</v>
      </c>
    </row>
    <row r="79" spans="1:8" x14ac:dyDescent="0.25">
      <c r="A79" s="127" t="s">
        <v>288</v>
      </c>
      <c r="B79" s="128" t="s">
        <v>289</v>
      </c>
      <c r="C79" s="156">
        <v>5478</v>
      </c>
      <c r="D79" s="156">
        <v>25</v>
      </c>
      <c r="E79" s="156">
        <v>120</v>
      </c>
      <c r="F79" s="156">
        <v>525</v>
      </c>
      <c r="G79" s="156">
        <v>1144</v>
      </c>
      <c r="H79" s="156">
        <v>669</v>
      </c>
    </row>
    <row r="80" spans="1:8" x14ac:dyDescent="0.25">
      <c r="A80" s="123" t="s">
        <v>288</v>
      </c>
      <c r="B80" s="124" t="s">
        <v>290</v>
      </c>
      <c r="C80" s="157">
        <v>4875</v>
      </c>
      <c r="D80" s="157">
        <v>10</v>
      </c>
      <c r="E80" s="157">
        <v>195</v>
      </c>
      <c r="F80" s="157">
        <v>650</v>
      </c>
      <c r="G80" s="157">
        <v>873</v>
      </c>
      <c r="H80" s="157">
        <v>212</v>
      </c>
    </row>
    <row r="81" spans="1:8" x14ac:dyDescent="0.25">
      <c r="A81" s="127" t="s">
        <v>288</v>
      </c>
      <c r="B81" s="128" t="s">
        <v>291</v>
      </c>
      <c r="C81" s="156">
        <v>115</v>
      </c>
      <c r="D81" s="156">
        <v>25</v>
      </c>
      <c r="E81" s="156">
        <v>75</v>
      </c>
      <c r="F81" s="156">
        <v>833</v>
      </c>
      <c r="G81" s="156">
        <v>1525</v>
      </c>
      <c r="H81" s="156">
        <v>16</v>
      </c>
    </row>
    <row r="82" spans="1:8" x14ac:dyDescent="0.25">
      <c r="A82" s="123" t="s">
        <v>288</v>
      </c>
      <c r="B82" s="124" t="s">
        <v>292</v>
      </c>
      <c r="C82" s="157">
        <v>7301</v>
      </c>
      <c r="D82" s="157">
        <v>0</v>
      </c>
      <c r="E82" s="157">
        <v>300</v>
      </c>
      <c r="F82" s="157">
        <v>1220</v>
      </c>
      <c r="G82" s="157">
        <v>1748</v>
      </c>
      <c r="H82" s="157">
        <v>525</v>
      </c>
    </row>
    <row r="83" spans="1:8" x14ac:dyDescent="0.25">
      <c r="A83" s="127" t="s">
        <v>288</v>
      </c>
      <c r="B83" s="128" t="s">
        <v>293</v>
      </c>
      <c r="C83" s="156">
        <v>5000</v>
      </c>
      <c r="D83" s="156">
        <v>579</v>
      </c>
      <c r="E83" s="156">
        <v>300</v>
      </c>
      <c r="F83" s="156">
        <v>1970</v>
      </c>
      <c r="G83" s="156">
        <v>845</v>
      </c>
      <c r="H83" s="156">
        <v>1345</v>
      </c>
    </row>
    <row r="84" spans="1:8" x14ac:dyDescent="0.25">
      <c r="A84" s="123" t="s">
        <v>294</v>
      </c>
      <c r="B84" s="124" t="s">
        <v>295</v>
      </c>
      <c r="C84" s="157">
        <v>9000</v>
      </c>
      <c r="D84" s="157">
        <v>1600</v>
      </c>
      <c r="E84" s="157">
        <v>150</v>
      </c>
      <c r="F84" s="157">
        <v>500</v>
      </c>
      <c r="G84" s="157">
        <v>600</v>
      </c>
      <c r="H84" s="157">
        <v>600</v>
      </c>
    </row>
    <row r="85" spans="1:8" x14ac:dyDescent="0.25">
      <c r="A85" s="127" t="s">
        <v>294</v>
      </c>
      <c r="B85" s="128" t="s">
        <v>296</v>
      </c>
      <c r="C85" s="156">
        <v>8371</v>
      </c>
      <c r="D85" s="156">
        <v>646</v>
      </c>
      <c r="E85" s="156">
        <v>220</v>
      </c>
      <c r="F85" s="156">
        <v>855</v>
      </c>
      <c r="G85" s="156">
        <v>0</v>
      </c>
      <c r="H85" s="156">
        <v>2057</v>
      </c>
    </row>
    <row r="86" spans="1:8" x14ac:dyDescent="0.25">
      <c r="A86" s="123" t="s">
        <v>294</v>
      </c>
      <c r="B86" s="124" t="s">
        <v>297</v>
      </c>
      <c r="C86" s="157">
        <v>13960</v>
      </c>
      <c r="D86" s="157">
        <v>0</v>
      </c>
      <c r="E86" s="157">
        <v>0</v>
      </c>
      <c r="F86" s="157">
        <v>1130</v>
      </c>
      <c r="G86" s="157">
        <v>820</v>
      </c>
      <c r="H86" s="157">
        <v>0</v>
      </c>
    </row>
    <row r="87" spans="1:8" x14ac:dyDescent="0.25">
      <c r="A87" s="127" t="s">
        <v>294</v>
      </c>
      <c r="B87" s="128" t="s">
        <v>298</v>
      </c>
      <c r="C87" s="156">
        <v>4500</v>
      </c>
      <c r="D87" s="156">
        <v>480</v>
      </c>
      <c r="E87" s="156">
        <v>200</v>
      </c>
      <c r="F87" s="156">
        <v>800</v>
      </c>
      <c r="G87" s="156">
        <v>210</v>
      </c>
      <c r="H87" s="156">
        <v>750</v>
      </c>
    </row>
    <row r="88" spans="1:8" x14ac:dyDescent="0.25">
      <c r="A88" s="123" t="s">
        <v>294</v>
      </c>
      <c r="B88" s="124" t="s">
        <v>299</v>
      </c>
      <c r="C88" s="157">
        <v>4730</v>
      </c>
      <c r="D88" s="157">
        <v>330</v>
      </c>
      <c r="E88" s="157">
        <v>200</v>
      </c>
      <c r="F88" s="157">
        <v>650</v>
      </c>
      <c r="G88" s="157">
        <v>575</v>
      </c>
      <c r="H88" s="157">
        <v>870</v>
      </c>
    </row>
    <row r="89" spans="1:8" x14ac:dyDescent="0.25">
      <c r="A89" s="127" t="s">
        <v>294</v>
      </c>
      <c r="B89" s="128" t="s">
        <v>300</v>
      </c>
      <c r="C89" s="156">
        <v>6340</v>
      </c>
      <c r="D89" s="156">
        <v>785</v>
      </c>
      <c r="E89" s="156">
        <v>200</v>
      </c>
      <c r="F89" s="156">
        <v>785</v>
      </c>
      <c r="G89" s="156">
        <v>200</v>
      </c>
      <c r="H89" s="156">
        <v>750</v>
      </c>
    </row>
    <row r="90" spans="1:8" x14ac:dyDescent="0.25">
      <c r="A90" s="123" t="s">
        <v>294</v>
      </c>
      <c r="B90" s="124" t="s">
        <v>301</v>
      </c>
      <c r="C90" s="157">
        <v>5724</v>
      </c>
      <c r="D90" s="157">
        <v>350</v>
      </c>
      <c r="E90" s="157">
        <v>200</v>
      </c>
      <c r="F90" s="157">
        <v>1150</v>
      </c>
      <c r="G90" s="157">
        <v>390</v>
      </c>
      <c r="H90" s="157">
        <v>750</v>
      </c>
    </row>
    <row r="91" spans="1:8" x14ac:dyDescent="0.25">
      <c r="A91" s="127" t="s">
        <v>294</v>
      </c>
      <c r="B91" s="128" t="s">
        <v>302</v>
      </c>
      <c r="C91" s="156">
        <v>5905</v>
      </c>
      <c r="D91" s="156">
        <v>400</v>
      </c>
      <c r="E91" s="156">
        <v>100</v>
      </c>
      <c r="F91" s="156">
        <v>350</v>
      </c>
      <c r="G91" s="156">
        <v>90</v>
      </c>
      <c r="H91" s="156">
        <v>0</v>
      </c>
    </row>
    <row r="92" spans="1:8" x14ac:dyDescent="0.25">
      <c r="A92" s="123" t="s">
        <v>294</v>
      </c>
      <c r="B92" s="124" t="s">
        <v>303</v>
      </c>
      <c r="C92" s="157">
        <v>8140</v>
      </c>
      <c r="D92" s="157">
        <v>300</v>
      </c>
      <c r="E92" s="157">
        <v>150</v>
      </c>
      <c r="F92" s="157">
        <v>750</v>
      </c>
      <c r="G92" s="157">
        <v>550</v>
      </c>
      <c r="H92" s="157">
        <v>425</v>
      </c>
    </row>
    <row r="93" spans="1:8" x14ac:dyDescent="0.25">
      <c r="A93" s="127" t="s">
        <v>304</v>
      </c>
      <c r="B93" s="128" t="s">
        <v>305</v>
      </c>
      <c r="C93" s="156">
        <v>6864</v>
      </c>
      <c r="D93" s="156">
        <v>0</v>
      </c>
      <c r="E93" s="156">
        <v>300</v>
      </c>
      <c r="F93" s="156">
        <v>1200</v>
      </c>
      <c r="G93" s="156">
        <v>375</v>
      </c>
      <c r="H93" s="156">
        <v>1045</v>
      </c>
    </row>
    <row r="94" spans="1:8" x14ac:dyDescent="0.25">
      <c r="A94" s="123" t="s">
        <v>304</v>
      </c>
      <c r="B94" s="124" t="s">
        <v>306</v>
      </c>
      <c r="C94" s="157">
        <v>7820</v>
      </c>
      <c r="D94" s="157">
        <v>357</v>
      </c>
      <c r="E94" s="157">
        <v>150</v>
      </c>
      <c r="F94" s="157">
        <v>1266</v>
      </c>
      <c r="G94" s="157">
        <v>1087</v>
      </c>
      <c r="H94" s="157">
        <v>0</v>
      </c>
    </row>
    <row r="95" spans="1:8" x14ac:dyDescent="0.25">
      <c r="A95" s="127" t="s">
        <v>304</v>
      </c>
      <c r="B95" s="128" t="s">
        <v>307</v>
      </c>
      <c r="C95" s="156">
        <v>10614</v>
      </c>
      <c r="D95" s="156">
        <v>123</v>
      </c>
      <c r="E95" s="156">
        <v>150</v>
      </c>
      <c r="F95" s="156">
        <v>1265</v>
      </c>
      <c r="G95" s="156">
        <v>1285</v>
      </c>
      <c r="H95" s="156">
        <v>0</v>
      </c>
    </row>
    <row r="96" spans="1:8" x14ac:dyDescent="0.25">
      <c r="A96" s="123" t="s">
        <v>304</v>
      </c>
      <c r="B96" s="124" t="s">
        <v>308</v>
      </c>
      <c r="C96" s="157">
        <v>7855</v>
      </c>
      <c r="D96" s="157">
        <v>50</v>
      </c>
      <c r="E96" s="157">
        <v>200</v>
      </c>
      <c r="F96" s="157">
        <v>400</v>
      </c>
      <c r="G96" s="157">
        <v>75</v>
      </c>
      <c r="H96" s="157">
        <v>0</v>
      </c>
    </row>
    <row r="97" spans="1:8" x14ac:dyDescent="0.25">
      <c r="A97" s="127" t="s">
        <v>304</v>
      </c>
      <c r="B97" s="128" t="s">
        <v>309</v>
      </c>
      <c r="C97" s="156">
        <v>7859</v>
      </c>
      <c r="D97" s="156">
        <v>0</v>
      </c>
      <c r="E97" s="156">
        <v>150</v>
      </c>
      <c r="F97" s="156">
        <v>1354</v>
      </c>
      <c r="G97" s="156">
        <v>143</v>
      </c>
      <c r="H97" s="156">
        <v>575</v>
      </c>
    </row>
    <row r="98" spans="1:8" x14ac:dyDescent="0.25">
      <c r="A98" s="123" t="s">
        <v>304</v>
      </c>
      <c r="B98" s="124" t="s">
        <v>310</v>
      </c>
      <c r="C98" s="157">
        <v>8304</v>
      </c>
      <c r="D98" s="157">
        <v>1248</v>
      </c>
      <c r="E98" s="157">
        <v>420</v>
      </c>
      <c r="F98" s="157">
        <v>380</v>
      </c>
      <c r="G98" s="157">
        <v>200</v>
      </c>
      <c r="H98" s="157">
        <v>750</v>
      </c>
    </row>
    <row r="99" spans="1:8" x14ac:dyDescent="0.25">
      <c r="A99" s="127" t="s">
        <v>304</v>
      </c>
      <c r="B99" s="128" t="s">
        <v>311</v>
      </c>
      <c r="C99" s="156">
        <v>8754</v>
      </c>
      <c r="D99" s="156">
        <v>30</v>
      </c>
      <c r="E99" s="156">
        <v>150</v>
      </c>
      <c r="F99" s="156">
        <v>625</v>
      </c>
      <c r="G99" s="156">
        <v>135</v>
      </c>
      <c r="H99" s="156">
        <v>357</v>
      </c>
    </row>
    <row r="100" spans="1:8" x14ac:dyDescent="0.25">
      <c r="A100" s="123" t="s">
        <v>304</v>
      </c>
      <c r="B100" s="124" t="s">
        <v>312</v>
      </c>
      <c r="C100" s="157">
        <v>6994</v>
      </c>
      <c r="D100" s="157">
        <v>0</v>
      </c>
      <c r="E100" s="157">
        <v>150</v>
      </c>
      <c r="F100" s="157">
        <v>495</v>
      </c>
      <c r="G100" s="157">
        <v>0</v>
      </c>
      <c r="H100" s="157">
        <v>900</v>
      </c>
    </row>
    <row r="101" spans="1:8" x14ac:dyDescent="0.25">
      <c r="A101" s="127" t="s">
        <v>304</v>
      </c>
      <c r="B101" s="128" t="s">
        <v>313</v>
      </c>
      <c r="C101" s="156">
        <v>6062</v>
      </c>
      <c r="D101" s="156">
        <v>25</v>
      </c>
      <c r="E101" s="156">
        <v>225</v>
      </c>
      <c r="F101" s="156">
        <v>650</v>
      </c>
      <c r="G101" s="156">
        <v>1200</v>
      </c>
      <c r="H101" s="156">
        <v>0</v>
      </c>
    </row>
    <row r="102" spans="1:8" x14ac:dyDescent="0.25">
      <c r="A102" s="123" t="s">
        <v>314</v>
      </c>
      <c r="B102" s="124" t="s">
        <v>315</v>
      </c>
      <c r="C102" s="157">
        <v>9293</v>
      </c>
      <c r="D102" s="157">
        <v>0</v>
      </c>
      <c r="E102" s="157">
        <v>150</v>
      </c>
      <c r="F102" s="157">
        <v>598</v>
      </c>
      <c r="G102" s="157">
        <v>961</v>
      </c>
      <c r="H102" s="157">
        <v>450</v>
      </c>
    </row>
    <row r="103" spans="1:8" x14ac:dyDescent="0.25">
      <c r="A103" s="127" t="s">
        <v>314</v>
      </c>
      <c r="B103" s="128" t="s">
        <v>316</v>
      </c>
      <c r="C103" s="156">
        <v>4572</v>
      </c>
      <c r="D103" s="156">
        <v>0</v>
      </c>
      <c r="E103" s="156">
        <v>125</v>
      </c>
      <c r="F103" s="156">
        <v>600</v>
      </c>
      <c r="G103" s="156">
        <v>1369</v>
      </c>
      <c r="H103" s="156">
        <v>425</v>
      </c>
    </row>
    <row r="104" spans="1:8" x14ac:dyDescent="0.25">
      <c r="A104" s="123" t="s">
        <v>314</v>
      </c>
      <c r="B104" s="124" t="s">
        <v>317</v>
      </c>
      <c r="C104" s="157">
        <v>7380</v>
      </c>
      <c r="D104" s="157">
        <v>0</v>
      </c>
      <c r="E104" s="157">
        <v>140</v>
      </c>
      <c r="F104" s="157">
        <v>519</v>
      </c>
      <c r="G104" s="157">
        <v>787</v>
      </c>
      <c r="H104" s="157">
        <v>750</v>
      </c>
    </row>
    <row r="105" spans="1:8" x14ac:dyDescent="0.25">
      <c r="A105" s="127" t="s">
        <v>314</v>
      </c>
      <c r="B105" s="128" t="s">
        <v>318</v>
      </c>
      <c r="C105" s="156">
        <v>7181</v>
      </c>
      <c r="D105" s="156">
        <v>0</v>
      </c>
      <c r="E105" s="156">
        <v>200</v>
      </c>
      <c r="F105" s="156">
        <v>500</v>
      </c>
      <c r="G105" s="156">
        <v>0</v>
      </c>
      <c r="H105" s="156">
        <v>0</v>
      </c>
    </row>
    <row r="106" spans="1:8" x14ac:dyDescent="0.25">
      <c r="A106" s="123" t="s">
        <v>319</v>
      </c>
      <c r="B106" s="124" t="s">
        <v>320</v>
      </c>
      <c r="C106" s="157">
        <v>6422</v>
      </c>
      <c r="D106" s="157">
        <v>600</v>
      </c>
      <c r="E106" s="157">
        <v>200</v>
      </c>
      <c r="F106" s="157">
        <v>700</v>
      </c>
      <c r="G106" s="157">
        <v>0</v>
      </c>
      <c r="H106" s="157">
        <v>425</v>
      </c>
    </row>
    <row r="107" spans="1:8" x14ac:dyDescent="0.25">
      <c r="A107" s="127" t="s">
        <v>321</v>
      </c>
      <c r="B107" s="128" t="s">
        <v>322</v>
      </c>
      <c r="C107" s="156">
        <v>12152</v>
      </c>
      <c r="D107" s="156">
        <v>2039</v>
      </c>
      <c r="E107" s="156">
        <v>240</v>
      </c>
      <c r="F107" s="156">
        <v>962</v>
      </c>
      <c r="G107" s="156">
        <v>35</v>
      </c>
      <c r="H107" s="156">
        <v>425</v>
      </c>
    </row>
    <row r="108" spans="1:8" x14ac:dyDescent="0.25">
      <c r="A108" s="123" t="s">
        <v>323</v>
      </c>
      <c r="B108" s="124" t="s">
        <v>324</v>
      </c>
      <c r="C108" s="157">
        <v>4356</v>
      </c>
      <c r="D108" s="157">
        <v>395</v>
      </c>
      <c r="E108" s="157">
        <v>130</v>
      </c>
      <c r="F108" s="157">
        <v>700</v>
      </c>
      <c r="G108" s="157">
        <v>1530</v>
      </c>
      <c r="H108" s="157">
        <v>965</v>
      </c>
    </row>
    <row r="109" spans="1:8" x14ac:dyDescent="0.25">
      <c r="A109" s="127" t="s">
        <v>325</v>
      </c>
      <c r="B109" s="128" t="s">
        <v>326</v>
      </c>
      <c r="C109" s="156">
        <v>1500</v>
      </c>
      <c r="D109" s="156">
        <v>0</v>
      </c>
      <c r="E109" s="156">
        <v>315</v>
      </c>
      <c r="F109" s="156">
        <v>450</v>
      </c>
      <c r="G109" s="156">
        <v>0</v>
      </c>
      <c r="H109" s="156">
        <v>910</v>
      </c>
    </row>
    <row r="110" spans="1:8" x14ac:dyDescent="0.25">
      <c r="A110" s="123" t="s">
        <v>325</v>
      </c>
      <c r="B110" s="124" t="s">
        <v>327</v>
      </c>
      <c r="C110" s="157">
        <v>10812</v>
      </c>
      <c r="D110" s="157">
        <v>0</v>
      </c>
      <c r="E110" s="157">
        <v>218</v>
      </c>
      <c r="F110" s="157">
        <v>580</v>
      </c>
      <c r="G110" s="157">
        <v>4182</v>
      </c>
      <c r="H110" s="157">
        <v>0</v>
      </c>
    </row>
    <row r="111" spans="1:8" x14ac:dyDescent="0.25">
      <c r="A111" s="127" t="s">
        <v>325</v>
      </c>
      <c r="B111" s="128" t="s">
        <v>328</v>
      </c>
      <c r="C111" s="156">
        <v>9390</v>
      </c>
      <c r="D111" s="156">
        <v>300</v>
      </c>
      <c r="E111" s="156">
        <v>175</v>
      </c>
      <c r="F111" s="156">
        <v>618</v>
      </c>
      <c r="G111" s="156">
        <v>900</v>
      </c>
      <c r="H111" s="156">
        <v>925</v>
      </c>
    </row>
    <row r="112" spans="1:8" x14ac:dyDescent="0.25">
      <c r="A112" s="123" t="s">
        <v>325</v>
      </c>
      <c r="B112" s="124" t="s">
        <v>329</v>
      </c>
      <c r="C112" s="157">
        <v>5425</v>
      </c>
      <c r="D112" s="157">
        <v>243</v>
      </c>
      <c r="E112" s="157">
        <v>0</v>
      </c>
      <c r="F112" s="157">
        <v>350</v>
      </c>
      <c r="G112" s="157">
        <v>1090</v>
      </c>
      <c r="H112" s="157">
        <v>0</v>
      </c>
    </row>
    <row r="113" spans="1:8" x14ac:dyDescent="0.25">
      <c r="A113" s="127" t="s">
        <v>325</v>
      </c>
      <c r="B113" s="128" t="s">
        <v>330</v>
      </c>
      <c r="C113" s="156">
        <v>10000</v>
      </c>
      <c r="D113" s="156">
        <v>140</v>
      </c>
      <c r="E113" s="156">
        <v>125</v>
      </c>
      <c r="F113" s="156">
        <v>700</v>
      </c>
      <c r="G113" s="156">
        <v>0</v>
      </c>
      <c r="H113" s="156">
        <v>435</v>
      </c>
    </row>
    <row r="114" spans="1:8" x14ac:dyDescent="0.25">
      <c r="A114" s="123" t="s">
        <v>325</v>
      </c>
      <c r="B114" s="124" t="s">
        <v>331</v>
      </c>
      <c r="C114" s="157">
        <v>7486</v>
      </c>
      <c r="D114" s="157">
        <v>0</v>
      </c>
      <c r="E114" s="157">
        <v>350</v>
      </c>
      <c r="F114" s="157">
        <v>900</v>
      </c>
      <c r="G114" s="157">
        <v>260</v>
      </c>
      <c r="H114" s="157">
        <v>2480</v>
      </c>
    </row>
    <row r="115" spans="1:8" x14ac:dyDescent="0.25">
      <c r="A115" s="127" t="s">
        <v>325</v>
      </c>
      <c r="B115" s="128" t="s">
        <v>332</v>
      </c>
      <c r="C115" s="156">
        <v>6000</v>
      </c>
      <c r="D115" s="156">
        <v>0</v>
      </c>
      <c r="E115" s="156">
        <v>150</v>
      </c>
      <c r="F115" s="156">
        <v>815</v>
      </c>
      <c r="G115" s="156">
        <v>0</v>
      </c>
      <c r="H115" s="156">
        <v>1300</v>
      </c>
    </row>
    <row r="116" spans="1:8" x14ac:dyDescent="0.25">
      <c r="A116" s="123" t="s">
        <v>325</v>
      </c>
      <c r="B116" s="124" t="s">
        <v>333</v>
      </c>
      <c r="C116" s="157">
        <v>11306</v>
      </c>
      <c r="D116" s="157">
        <v>799</v>
      </c>
      <c r="E116" s="157">
        <v>150</v>
      </c>
      <c r="F116" s="157">
        <v>1400</v>
      </c>
      <c r="G116" s="157">
        <v>0</v>
      </c>
      <c r="H116" s="157">
        <v>450</v>
      </c>
    </row>
    <row r="117" spans="1:8" x14ac:dyDescent="0.25">
      <c r="A117" s="127" t="s">
        <v>334</v>
      </c>
      <c r="B117" s="128" t="s">
        <v>335</v>
      </c>
      <c r="C117" s="156">
        <v>16400</v>
      </c>
      <c r="D117" s="156">
        <v>675</v>
      </c>
      <c r="E117" s="156">
        <v>240</v>
      </c>
      <c r="F117" s="156">
        <v>650</v>
      </c>
      <c r="G117" s="156">
        <v>0</v>
      </c>
      <c r="H117" s="156">
        <v>0</v>
      </c>
    </row>
    <row r="118" spans="1:8" x14ac:dyDescent="0.25">
      <c r="A118" s="123" t="s">
        <v>334</v>
      </c>
      <c r="B118" s="124" t="s">
        <v>336</v>
      </c>
      <c r="C118" s="157">
        <v>5712</v>
      </c>
      <c r="D118" s="157">
        <v>400</v>
      </c>
      <c r="E118" s="157">
        <v>300</v>
      </c>
      <c r="F118" s="157">
        <v>250</v>
      </c>
      <c r="G118" s="157">
        <v>300</v>
      </c>
      <c r="H118" s="157">
        <v>0</v>
      </c>
    </row>
    <row r="119" spans="1:8" x14ac:dyDescent="0.25">
      <c r="A119" s="127" t="s">
        <v>334</v>
      </c>
      <c r="B119" s="128" t="s">
        <v>337</v>
      </c>
      <c r="C119" s="156">
        <v>8967</v>
      </c>
      <c r="D119" s="156">
        <v>1447</v>
      </c>
      <c r="E119" s="156">
        <v>280</v>
      </c>
      <c r="F119" s="156">
        <v>580</v>
      </c>
      <c r="G119" s="156">
        <v>1413</v>
      </c>
      <c r="H119" s="156">
        <v>525</v>
      </c>
    </row>
    <row r="120" spans="1:8" x14ac:dyDescent="0.25">
      <c r="A120" s="123" t="s">
        <v>334</v>
      </c>
      <c r="B120" s="124" t="s">
        <v>338</v>
      </c>
      <c r="C120" s="157">
        <v>3075</v>
      </c>
      <c r="D120" s="157">
        <v>150</v>
      </c>
      <c r="E120" s="157">
        <v>150</v>
      </c>
      <c r="F120" s="157">
        <v>400</v>
      </c>
      <c r="G120" s="157">
        <v>0</v>
      </c>
      <c r="H120" s="157">
        <v>0</v>
      </c>
    </row>
    <row r="121" spans="1:8" x14ac:dyDescent="0.25">
      <c r="A121" s="127" t="s">
        <v>334</v>
      </c>
      <c r="B121" s="128" t="s">
        <v>339</v>
      </c>
      <c r="C121" s="156">
        <v>11185</v>
      </c>
      <c r="D121" s="156">
        <v>1336</v>
      </c>
      <c r="E121" s="156">
        <v>480</v>
      </c>
      <c r="F121" s="156">
        <v>500</v>
      </c>
      <c r="G121" s="156">
        <v>240</v>
      </c>
      <c r="H121" s="156">
        <v>745</v>
      </c>
    </row>
    <row r="122" spans="1:8" x14ac:dyDescent="0.25">
      <c r="A122" s="123" t="s">
        <v>334</v>
      </c>
      <c r="B122" s="124" t="s">
        <v>340</v>
      </c>
      <c r="C122" s="157">
        <v>7982</v>
      </c>
      <c r="D122" s="157">
        <v>0</v>
      </c>
      <c r="E122" s="157">
        <v>120</v>
      </c>
      <c r="F122" s="157">
        <v>300</v>
      </c>
      <c r="G122" s="157">
        <v>620</v>
      </c>
      <c r="H122" s="157">
        <v>550</v>
      </c>
    </row>
    <row r="123" spans="1:8" x14ac:dyDescent="0.25">
      <c r="A123" s="127" t="s">
        <v>334</v>
      </c>
      <c r="B123" s="128" t="s">
        <v>341</v>
      </c>
      <c r="C123" s="156">
        <v>3675</v>
      </c>
      <c r="D123" s="156">
        <v>1075</v>
      </c>
      <c r="E123" s="156">
        <v>300</v>
      </c>
      <c r="F123" s="156">
        <v>850</v>
      </c>
      <c r="G123" s="156">
        <v>1648</v>
      </c>
      <c r="H123" s="156">
        <v>781</v>
      </c>
    </row>
    <row r="124" spans="1:8" x14ac:dyDescent="0.25">
      <c r="A124" s="123" t="s">
        <v>334</v>
      </c>
      <c r="B124" s="124" t="s">
        <v>342</v>
      </c>
      <c r="C124" s="157">
        <v>7972</v>
      </c>
      <c r="D124" s="157">
        <v>50</v>
      </c>
      <c r="E124" s="157">
        <v>120</v>
      </c>
      <c r="F124" s="157">
        <v>800</v>
      </c>
      <c r="G124" s="157">
        <v>300</v>
      </c>
      <c r="H124" s="157">
        <v>570</v>
      </c>
    </row>
    <row r="125" spans="1:8" x14ac:dyDescent="0.25">
      <c r="A125" s="127" t="s">
        <v>343</v>
      </c>
      <c r="B125" s="128" t="s">
        <v>344</v>
      </c>
      <c r="C125" s="156">
        <v>7000</v>
      </c>
      <c r="D125" s="156">
        <v>1980</v>
      </c>
      <c r="E125" s="156">
        <v>125</v>
      </c>
      <c r="F125" s="156">
        <v>906</v>
      </c>
      <c r="G125" s="156">
        <v>0</v>
      </c>
      <c r="H125" s="156">
        <v>990</v>
      </c>
    </row>
    <row r="126" spans="1:8" x14ac:dyDescent="0.25">
      <c r="A126" s="123" t="s">
        <v>343</v>
      </c>
      <c r="B126" s="124" t="s">
        <v>345</v>
      </c>
      <c r="C126" s="157">
        <v>4650</v>
      </c>
      <c r="D126" s="157">
        <v>160</v>
      </c>
      <c r="E126" s="157">
        <v>140</v>
      </c>
      <c r="F126" s="157">
        <v>498</v>
      </c>
      <c r="G126" s="157">
        <v>75</v>
      </c>
      <c r="H126" s="157">
        <v>0</v>
      </c>
    </row>
    <row r="127" spans="1:8" x14ac:dyDescent="0.25">
      <c r="A127" s="127" t="s">
        <v>343</v>
      </c>
      <c r="B127" s="128" t="s">
        <v>346</v>
      </c>
      <c r="C127" s="156">
        <v>8391</v>
      </c>
      <c r="D127" s="156">
        <v>175</v>
      </c>
      <c r="E127" s="156">
        <v>50</v>
      </c>
      <c r="F127" s="156">
        <v>900</v>
      </c>
      <c r="G127" s="156">
        <v>150</v>
      </c>
      <c r="H127" s="156">
        <v>575</v>
      </c>
    </row>
    <row r="128" spans="1:8" x14ac:dyDescent="0.25">
      <c r="A128" s="123" t="s">
        <v>343</v>
      </c>
      <c r="B128" s="124" t="s">
        <v>347</v>
      </c>
      <c r="C128" s="157">
        <v>8572</v>
      </c>
      <c r="D128" s="157">
        <v>623</v>
      </c>
      <c r="E128" s="157">
        <v>125</v>
      </c>
      <c r="F128" s="157">
        <v>364</v>
      </c>
      <c r="G128" s="157">
        <v>0</v>
      </c>
      <c r="H128" s="157">
        <v>1388</v>
      </c>
    </row>
    <row r="129" spans="1:8" x14ac:dyDescent="0.25">
      <c r="A129" s="127" t="s">
        <v>343</v>
      </c>
      <c r="B129" s="128" t="s">
        <v>348</v>
      </c>
      <c r="C129" s="156">
        <v>19785</v>
      </c>
      <c r="D129" s="156">
        <v>0</v>
      </c>
      <c r="E129" s="156">
        <v>0</v>
      </c>
      <c r="F129" s="156">
        <v>1305</v>
      </c>
      <c r="G129" s="156">
        <v>0</v>
      </c>
      <c r="H129" s="156">
        <v>0</v>
      </c>
    </row>
    <row r="130" spans="1:8" x14ac:dyDescent="0.25">
      <c r="A130" s="123" t="s">
        <v>343</v>
      </c>
      <c r="B130" s="124" t="s">
        <v>349</v>
      </c>
      <c r="C130" s="157">
        <v>6784</v>
      </c>
      <c r="D130" s="157">
        <v>300</v>
      </c>
      <c r="E130" s="157">
        <v>200</v>
      </c>
      <c r="F130" s="157">
        <v>450</v>
      </c>
      <c r="G130" s="157">
        <v>0</v>
      </c>
      <c r="H130" s="157">
        <v>515</v>
      </c>
    </row>
    <row r="131" spans="1:8" x14ac:dyDescent="0.25">
      <c r="A131" s="127" t="s">
        <v>343</v>
      </c>
      <c r="B131" s="128" t="s">
        <v>350</v>
      </c>
      <c r="C131" s="156">
        <v>7913</v>
      </c>
      <c r="D131" s="156">
        <v>0</v>
      </c>
      <c r="E131" s="156">
        <v>70</v>
      </c>
      <c r="F131" s="156">
        <v>490</v>
      </c>
      <c r="G131" s="156">
        <v>0</v>
      </c>
      <c r="H131" s="156">
        <v>1240</v>
      </c>
    </row>
    <row r="132" spans="1:8" x14ac:dyDescent="0.25">
      <c r="A132" s="123" t="s">
        <v>343</v>
      </c>
      <c r="B132" s="124" t="s">
        <v>351</v>
      </c>
      <c r="C132" s="157">
        <v>8800</v>
      </c>
      <c r="D132" s="157">
        <v>1200</v>
      </c>
      <c r="E132" s="157">
        <v>100</v>
      </c>
      <c r="F132" s="157">
        <v>1100</v>
      </c>
      <c r="G132" s="157">
        <v>0</v>
      </c>
      <c r="H132" s="157">
        <v>880</v>
      </c>
    </row>
    <row r="133" spans="1:8" x14ac:dyDescent="0.25">
      <c r="A133" s="127" t="s">
        <v>343</v>
      </c>
      <c r="B133" s="128" t="s">
        <v>352</v>
      </c>
      <c r="C133" s="156">
        <v>9422</v>
      </c>
      <c r="D133" s="156">
        <v>200</v>
      </c>
      <c r="E133" s="156">
        <v>150</v>
      </c>
      <c r="F133" s="156">
        <v>1200</v>
      </c>
      <c r="G133" s="156">
        <v>0</v>
      </c>
      <c r="H133" s="156">
        <v>750</v>
      </c>
    </row>
    <row r="134" spans="1:8" x14ac:dyDescent="0.25">
      <c r="A134" s="123" t="s">
        <v>343</v>
      </c>
      <c r="B134" s="124" t="s">
        <v>353</v>
      </c>
      <c r="C134" s="157">
        <v>8712</v>
      </c>
      <c r="D134" s="157">
        <v>0</v>
      </c>
      <c r="E134" s="157">
        <v>100</v>
      </c>
      <c r="F134" s="157">
        <v>600</v>
      </c>
      <c r="G134" s="157">
        <v>618</v>
      </c>
      <c r="H134" s="157">
        <v>705</v>
      </c>
    </row>
    <row r="135" spans="1:8" x14ac:dyDescent="0.25">
      <c r="A135" s="127" t="s">
        <v>343</v>
      </c>
      <c r="B135" s="128" t="s">
        <v>354</v>
      </c>
      <c r="C135" s="156">
        <v>10218</v>
      </c>
      <c r="D135" s="156">
        <v>25</v>
      </c>
      <c r="E135" s="156">
        <v>190</v>
      </c>
      <c r="F135" s="156">
        <v>725</v>
      </c>
      <c r="G135" s="156">
        <v>0</v>
      </c>
      <c r="H135" s="156">
        <v>725</v>
      </c>
    </row>
    <row r="136" spans="1:8" x14ac:dyDescent="0.25">
      <c r="A136" s="123" t="s">
        <v>343</v>
      </c>
      <c r="B136" s="124" t="s">
        <v>355</v>
      </c>
      <c r="C136" s="157">
        <v>4513</v>
      </c>
      <c r="D136" s="157">
        <v>675</v>
      </c>
      <c r="E136" s="157">
        <v>75</v>
      </c>
      <c r="F136" s="157">
        <v>720</v>
      </c>
      <c r="G136" s="157">
        <v>89</v>
      </c>
      <c r="H136" s="157">
        <v>0</v>
      </c>
    </row>
    <row r="137" spans="1:8" x14ac:dyDescent="0.25">
      <c r="A137" s="127" t="s">
        <v>343</v>
      </c>
      <c r="B137" s="128" t="s">
        <v>356</v>
      </c>
      <c r="C137" s="156">
        <v>4288</v>
      </c>
      <c r="D137" s="156">
        <v>250</v>
      </c>
      <c r="E137" s="156">
        <v>350</v>
      </c>
      <c r="F137" s="156">
        <v>600</v>
      </c>
      <c r="G137" s="156">
        <v>0</v>
      </c>
      <c r="H137" s="156">
        <v>500</v>
      </c>
    </row>
    <row r="138" spans="1:8" x14ac:dyDescent="0.25">
      <c r="A138" s="123" t="s">
        <v>357</v>
      </c>
      <c r="B138" s="124" t="s">
        <v>358</v>
      </c>
      <c r="C138" s="157">
        <v>3840</v>
      </c>
      <c r="D138" s="157">
        <v>435</v>
      </c>
      <c r="E138" s="157">
        <v>280</v>
      </c>
      <c r="F138" s="157">
        <v>860</v>
      </c>
      <c r="G138" s="157">
        <v>120</v>
      </c>
      <c r="H138" s="157">
        <v>1400</v>
      </c>
    </row>
    <row r="139" spans="1:8" x14ac:dyDescent="0.25">
      <c r="A139" s="127" t="s">
        <v>357</v>
      </c>
      <c r="B139" s="128" t="s">
        <v>359</v>
      </c>
      <c r="C139" s="156">
        <v>3900</v>
      </c>
      <c r="D139" s="156">
        <v>100</v>
      </c>
      <c r="E139" s="156">
        <v>100</v>
      </c>
      <c r="F139" s="156">
        <v>681</v>
      </c>
      <c r="G139" s="156">
        <v>450</v>
      </c>
      <c r="H139" s="156">
        <v>1513</v>
      </c>
    </row>
    <row r="140" spans="1:8" x14ac:dyDescent="0.25">
      <c r="A140" s="123" t="s">
        <v>357</v>
      </c>
      <c r="B140" s="124" t="s">
        <v>360</v>
      </c>
      <c r="C140" s="157">
        <v>4875</v>
      </c>
      <c r="D140" s="157">
        <v>105</v>
      </c>
      <c r="E140" s="157">
        <v>150</v>
      </c>
      <c r="F140" s="157">
        <v>350</v>
      </c>
      <c r="G140" s="157">
        <v>1500</v>
      </c>
      <c r="H140" s="157">
        <v>750</v>
      </c>
    </row>
    <row r="141" spans="1:8" x14ac:dyDescent="0.25">
      <c r="A141" s="127" t="s">
        <v>361</v>
      </c>
      <c r="B141" s="128" t="s">
        <v>362</v>
      </c>
      <c r="C141" s="156">
        <v>4940</v>
      </c>
      <c r="D141" s="156">
        <v>100</v>
      </c>
      <c r="E141" s="156">
        <v>80</v>
      </c>
      <c r="F141" s="156">
        <v>740</v>
      </c>
      <c r="G141" s="156">
        <v>2109</v>
      </c>
      <c r="H141" s="156">
        <v>0</v>
      </c>
    </row>
    <row r="142" spans="1:8" x14ac:dyDescent="0.25">
      <c r="A142" s="123" t="s">
        <v>361</v>
      </c>
      <c r="B142" s="124" t="s">
        <v>363</v>
      </c>
      <c r="C142" s="157">
        <v>5396</v>
      </c>
      <c r="D142" s="157">
        <v>300</v>
      </c>
      <c r="E142" s="157">
        <v>200</v>
      </c>
      <c r="F142" s="157">
        <v>2442</v>
      </c>
      <c r="G142" s="157">
        <v>600</v>
      </c>
      <c r="H142" s="157">
        <v>425</v>
      </c>
    </row>
    <row r="143" spans="1:8" x14ac:dyDescent="0.25">
      <c r="A143" s="127" t="s">
        <v>361</v>
      </c>
      <c r="B143" s="128" t="s">
        <v>364</v>
      </c>
      <c r="C143" s="156">
        <v>7800</v>
      </c>
      <c r="D143" s="156">
        <v>900</v>
      </c>
      <c r="E143" s="156">
        <v>200</v>
      </c>
      <c r="F143" s="156">
        <v>600</v>
      </c>
      <c r="G143" s="156">
        <v>100</v>
      </c>
      <c r="H143" s="156">
        <v>0</v>
      </c>
    </row>
    <row r="144" spans="1:8" x14ac:dyDescent="0.25">
      <c r="A144" s="123" t="s">
        <v>361</v>
      </c>
      <c r="B144" s="124" t="s">
        <v>365</v>
      </c>
      <c r="C144" s="157">
        <v>7800</v>
      </c>
      <c r="D144" s="157">
        <v>150</v>
      </c>
      <c r="E144" s="157">
        <v>100</v>
      </c>
      <c r="F144" s="157">
        <v>798</v>
      </c>
      <c r="G144" s="157">
        <v>2976</v>
      </c>
      <c r="H144" s="157">
        <v>30</v>
      </c>
    </row>
    <row r="145" spans="1:8" x14ac:dyDescent="0.25">
      <c r="A145" s="127" t="s">
        <v>366</v>
      </c>
      <c r="B145" s="128" t="s">
        <v>367</v>
      </c>
      <c r="C145" s="156">
        <v>4080</v>
      </c>
      <c r="D145" s="156">
        <v>0</v>
      </c>
      <c r="E145" s="156">
        <v>250</v>
      </c>
      <c r="F145" s="156">
        <v>500</v>
      </c>
      <c r="G145" s="156">
        <v>402</v>
      </c>
      <c r="H145" s="156">
        <v>425</v>
      </c>
    </row>
    <row r="146" spans="1:8" x14ac:dyDescent="0.25">
      <c r="A146" s="123" t="s">
        <v>366</v>
      </c>
      <c r="B146" s="124" t="s">
        <v>368</v>
      </c>
      <c r="C146" s="157">
        <v>4311</v>
      </c>
      <c r="D146" s="157">
        <v>11583</v>
      </c>
      <c r="E146" s="157">
        <v>300</v>
      </c>
      <c r="F146" s="157">
        <v>300</v>
      </c>
      <c r="G146" s="157">
        <v>960</v>
      </c>
      <c r="H146" s="157">
        <v>250</v>
      </c>
    </row>
    <row r="147" spans="1:8" x14ac:dyDescent="0.25">
      <c r="A147" s="127" t="s">
        <v>369</v>
      </c>
      <c r="B147" s="128" t="s">
        <v>370</v>
      </c>
      <c r="C147" s="156">
        <v>4300</v>
      </c>
      <c r="D147" s="156">
        <v>20</v>
      </c>
      <c r="E147" s="156">
        <v>140</v>
      </c>
      <c r="F147" s="156">
        <v>330</v>
      </c>
      <c r="G147" s="156">
        <v>0</v>
      </c>
      <c r="H147" s="156">
        <v>12</v>
      </c>
    </row>
    <row r="148" spans="1:8" x14ac:dyDescent="0.25">
      <c r="A148" s="123" t="s">
        <v>369</v>
      </c>
      <c r="B148" s="124" t="s">
        <v>371</v>
      </c>
      <c r="C148" s="157">
        <v>5047</v>
      </c>
      <c r="D148" s="157">
        <v>0</v>
      </c>
      <c r="E148" s="157">
        <v>355</v>
      </c>
      <c r="F148" s="157">
        <v>800</v>
      </c>
      <c r="G148" s="157">
        <v>0</v>
      </c>
      <c r="H148" s="157">
        <v>1527</v>
      </c>
    </row>
    <row r="149" spans="1:8" x14ac:dyDescent="0.25">
      <c r="A149" s="127" t="s">
        <v>369</v>
      </c>
      <c r="B149" s="128" t="s">
        <v>372</v>
      </c>
      <c r="C149" s="156">
        <v>4387</v>
      </c>
      <c r="D149" s="156">
        <v>0</v>
      </c>
      <c r="E149" s="156">
        <v>230</v>
      </c>
      <c r="F149" s="156">
        <v>515</v>
      </c>
      <c r="G149" s="156">
        <v>170</v>
      </c>
      <c r="H149" s="156">
        <v>0</v>
      </c>
    </row>
    <row r="150" spans="1:8" x14ac:dyDescent="0.25">
      <c r="A150" s="123" t="s">
        <v>369</v>
      </c>
      <c r="B150" s="124" t="s">
        <v>373</v>
      </c>
      <c r="C150" s="157">
        <v>19795</v>
      </c>
      <c r="D150" s="157">
        <v>0</v>
      </c>
      <c r="E150" s="157">
        <v>0</v>
      </c>
      <c r="F150" s="157">
        <v>0</v>
      </c>
      <c r="G150" s="157">
        <v>0</v>
      </c>
      <c r="H150" s="157">
        <v>0</v>
      </c>
    </row>
    <row r="151" spans="1:8" x14ac:dyDescent="0.25">
      <c r="A151" s="127" t="s">
        <v>369</v>
      </c>
      <c r="B151" s="128" t="s">
        <v>374</v>
      </c>
      <c r="C151" s="156">
        <v>4171</v>
      </c>
      <c r="D151" s="156">
        <v>125</v>
      </c>
      <c r="E151" s="156">
        <v>341</v>
      </c>
      <c r="F151" s="156">
        <v>1160</v>
      </c>
      <c r="G151" s="156">
        <v>0</v>
      </c>
      <c r="H151" s="156">
        <v>445</v>
      </c>
    </row>
    <row r="152" spans="1:8" x14ac:dyDescent="0.25">
      <c r="A152" s="123" t="s">
        <v>375</v>
      </c>
      <c r="B152" s="124" t="s">
        <v>376</v>
      </c>
      <c r="C152" s="157">
        <v>1520</v>
      </c>
      <c r="D152" s="157">
        <v>0</v>
      </c>
      <c r="E152" s="157">
        <v>200</v>
      </c>
      <c r="F152" s="157">
        <v>300</v>
      </c>
      <c r="G152" s="157">
        <v>150</v>
      </c>
      <c r="H152" s="157">
        <v>400</v>
      </c>
    </row>
    <row r="153" spans="1:8" x14ac:dyDescent="0.25">
      <c r="A153" s="127" t="s">
        <v>375</v>
      </c>
      <c r="B153" s="128" t="s">
        <v>377</v>
      </c>
      <c r="C153" s="156">
        <v>4100</v>
      </c>
      <c r="D153" s="156">
        <v>300</v>
      </c>
      <c r="E153" s="156">
        <v>150</v>
      </c>
      <c r="F153" s="156">
        <v>650</v>
      </c>
      <c r="G153" s="156">
        <v>650</v>
      </c>
      <c r="H153" s="156">
        <v>750</v>
      </c>
    </row>
    <row r="154" spans="1:8" x14ac:dyDescent="0.25">
      <c r="A154" s="123" t="s">
        <v>378</v>
      </c>
      <c r="B154" s="124" t="s">
        <v>379</v>
      </c>
      <c r="C154" s="157">
        <v>8600</v>
      </c>
      <c r="D154" s="157">
        <v>150</v>
      </c>
      <c r="E154" s="157">
        <v>300</v>
      </c>
      <c r="F154" s="157">
        <v>700</v>
      </c>
      <c r="G154" s="157">
        <v>3230</v>
      </c>
      <c r="H154" s="157">
        <v>479</v>
      </c>
    </row>
    <row r="155" spans="1:8" x14ac:dyDescent="0.25">
      <c r="A155" s="127" t="s">
        <v>380</v>
      </c>
      <c r="B155" s="128" t="s">
        <v>381</v>
      </c>
      <c r="C155" s="156">
        <v>7888</v>
      </c>
      <c r="D155" s="156">
        <v>0</v>
      </c>
      <c r="E155" s="156">
        <v>100</v>
      </c>
      <c r="F155" s="156">
        <v>500</v>
      </c>
      <c r="G155" s="156">
        <v>0</v>
      </c>
      <c r="H155" s="156">
        <v>0</v>
      </c>
    </row>
    <row r="156" spans="1:8" x14ac:dyDescent="0.25">
      <c r="A156" s="123" t="s">
        <v>380</v>
      </c>
      <c r="B156" s="124" t="s">
        <v>382</v>
      </c>
      <c r="C156" s="157">
        <v>4495</v>
      </c>
      <c r="D156" s="157">
        <v>200</v>
      </c>
      <c r="E156" s="157">
        <v>150</v>
      </c>
      <c r="F156" s="157">
        <v>400</v>
      </c>
      <c r="G156" s="157">
        <v>0</v>
      </c>
      <c r="H156" s="157">
        <v>0</v>
      </c>
    </row>
    <row r="157" spans="1:8" x14ac:dyDescent="0.25">
      <c r="A157" s="127" t="s">
        <v>380</v>
      </c>
      <c r="B157" s="128" t="s">
        <v>383</v>
      </c>
      <c r="C157" s="156">
        <v>4000</v>
      </c>
      <c r="D157" s="156">
        <v>1000</v>
      </c>
      <c r="E157" s="156">
        <v>400</v>
      </c>
      <c r="F157" s="156">
        <v>900</v>
      </c>
      <c r="G157" s="156">
        <v>0</v>
      </c>
      <c r="H157" s="156">
        <v>0</v>
      </c>
    </row>
    <row r="158" spans="1:8" x14ac:dyDescent="0.25">
      <c r="A158" s="123" t="s">
        <v>380</v>
      </c>
      <c r="B158" s="124" t="s">
        <v>384</v>
      </c>
      <c r="C158" s="157">
        <v>18254</v>
      </c>
      <c r="D158" s="157">
        <v>0</v>
      </c>
      <c r="E158" s="157">
        <v>100</v>
      </c>
      <c r="F158" s="157">
        <v>550</v>
      </c>
      <c r="G158" s="157">
        <v>675</v>
      </c>
      <c r="H158" s="157">
        <v>750</v>
      </c>
    </row>
    <row r="159" spans="1:8" x14ac:dyDescent="0.25">
      <c r="A159" s="127" t="s">
        <v>385</v>
      </c>
      <c r="B159" s="128" t="s">
        <v>386</v>
      </c>
      <c r="C159" s="156">
        <v>1692</v>
      </c>
      <c r="D159" s="156">
        <v>0</v>
      </c>
      <c r="E159" s="156">
        <v>0</v>
      </c>
      <c r="F159" s="156">
        <v>700</v>
      </c>
      <c r="G159" s="156">
        <v>247</v>
      </c>
      <c r="H159" s="156">
        <v>622</v>
      </c>
    </row>
    <row r="160" spans="1:8" x14ac:dyDescent="0.25">
      <c r="A160" s="123" t="s">
        <v>385</v>
      </c>
      <c r="B160" s="124" t="s">
        <v>387</v>
      </c>
      <c r="C160" s="157">
        <v>420</v>
      </c>
      <c r="D160" s="157">
        <v>100</v>
      </c>
      <c r="E160" s="157">
        <v>100</v>
      </c>
      <c r="F160" s="157">
        <v>400</v>
      </c>
      <c r="G160" s="157">
        <v>15</v>
      </c>
      <c r="H160" s="157">
        <v>600</v>
      </c>
    </row>
    <row r="161" spans="1:8" x14ac:dyDescent="0.25">
      <c r="A161" s="127" t="s">
        <v>385</v>
      </c>
      <c r="B161" s="128" t="s">
        <v>388</v>
      </c>
      <c r="C161" s="156">
        <v>1776</v>
      </c>
      <c r="D161" s="156">
        <v>225</v>
      </c>
      <c r="E161" s="156">
        <v>100</v>
      </c>
      <c r="F161" s="156">
        <v>400</v>
      </c>
      <c r="G161" s="156">
        <v>0</v>
      </c>
      <c r="H161" s="156">
        <v>0</v>
      </c>
    </row>
    <row r="162" spans="1:8" x14ac:dyDescent="0.25">
      <c r="A162" s="123" t="s">
        <v>385</v>
      </c>
      <c r="B162" s="124" t="s">
        <v>389</v>
      </c>
      <c r="C162" s="157">
        <v>2677</v>
      </c>
      <c r="D162" s="157">
        <v>0</v>
      </c>
      <c r="E162" s="157">
        <v>80</v>
      </c>
      <c r="F162" s="157">
        <v>400</v>
      </c>
      <c r="G162" s="157">
        <v>375</v>
      </c>
      <c r="H162" s="157">
        <v>0</v>
      </c>
    </row>
    <row r="163" spans="1:8" x14ac:dyDescent="0.25">
      <c r="A163" s="127" t="s">
        <v>385</v>
      </c>
      <c r="B163" s="128" t="s">
        <v>390</v>
      </c>
      <c r="C163" s="156">
        <v>2495</v>
      </c>
      <c r="D163" s="156">
        <v>30</v>
      </c>
      <c r="E163" s="156">
        <v>0</v>
      </c>
      <c r="F163" s="156">
        <v>0</v>
      </c>
      <c r="G163" s="156">
        <v>400</v>
      </c>
      <c r="H163" s="156">
        <v>0</v>
      </c>
    </row>
    <row r="164" spans="1:8" x14ac:dyDescent="0.25">
      <c r="A164" s="123" t="s">
        <v>391</v>
      </c>
      <c r="B164" s="124" t="s">
        <v>392</v>
      </c>
      <c r="C164" s="157">
        <v>0</v>
      </c>
      <c r="D164" s="157">
        <v>100</v>
      </c>
      <c r="E164" s="157">
        <v>400</v>
      </c>
      <c r="F164" s="157">
        <v>100</v>
      </c>
      <c r="G164" s="157">
        <v>0</v>
      </c>
      <c r="H164" s="157">
        <v>600</v>
      </c>
    </row>
    <row r="165" spans="1:8" x14ac:dyDescent="0.25">
      <c r="A165" s="127" t="s">
        <v>391</v>
      </c>
      <c r="B165" s="128" t="s">
        <v>393</v>
      </c>
      <c r="C165" s="156">
        <v>4280</v>
      </c>
      <c r="D165" s="156">
        <v>450</v>
      </c>
      <c r="E165" s="156">
        <v>150</v>
      </c>
      <c r="F165" s="156">
        <v>500</v>
      </c>
      <c r="G165" s="156">
        <v>280</v>
      </c>
      <c r="H165" s="156">
        <v>1487</v>
      </c>
    </row>
    <row r="166" spans="1:8" x14ac:dyDescent="0.25">
      <c r="A166" s="123" t="s">
        <v>394</v>
      </c>
      <c r="B166" s="124" t="s">
        <v>395</v>
      </c>
      <c r="C166" s="157">
        <v>3500</v>
      </c>
      <c r="D166" s="157">
        <v>290</v>
      </c>
      <c r="E166" s="157">
        <v>213</v>
      </c>
      <c r="F166" s="157">
        <v>525</v>
      </c>
      <c r="G166" s="157">
        <v>0</v>
      </c>
      <c r="H166" s="157">
        <v>0</v>
      </c>
    </row>
    <row r="167" spans="1:8" x14ac:dyDescent="0.25">
      <c r="A167" s="127" t="s">
        <v>394</v>
      </c>
      <c r="B167" s="128" t="s">
        <v>396</v>
      </c>
      <c r="C167" s="156">
        <v>3572</v>
      </c>
      <c r="D167" s="156">
        <v>45</v>
      </c>
      <c r="E167" s="156">
        <v>400</v>
      </c>
      <c r="F167" s="156">
        <v>1300</v>
      </c>
      <c r="G167" s="156">
        <v>174</v>
      </c>
      <c r="H167" s="156">
        <v>771</v>
      </c>
    </row>
    <row r="168" spans="1:8" x14ac:dyDescent="0.25">
      <c r="A168" s="123" t="s">
        <v>394</v>
      </c>
      <c r="B168" s="124" t="s">
        <v>397</v>
      </c>
      <c r="C168" s="157">
        <v>17500</v>
      </c>
      <c r="D168" s="157">
        <v>0</v>
      </c>
      <c r="E168" s="157">
        <v>0</v>
      </c>
      <c r="F168" s="157">
        <v>0</v>
      </c>
      <c r="G168" s="157">
        <v>0</v>
      </c>
      <c r="H168" s="157">
        <v>0</v>
      </c>
    </row>
    <row r="169" spans="1:8" x14ac:dyDescent="0.25">
      <c r="A169" s="127" t="s">
        <v>394</v>
      </c>
      <c r="B169" s="128" t="s">
        <v>398</v>
      </c>
      <c r="C169" s="156">
        <v>3677</v>
      </c>
      <c r="D169" s="156">
        <v>30</v>
      </c>
      <c r="E169" s="156">
        <v>175</v>
      </c>
      <c r="F169" s="156">
        <v>500</v>
      </c>
      <c r="G169" s="156">
        <v>0</v>
      </c>
      <c r="H169" s="156">
        <v>425</v>
      </c>
    </row>
    <row r="170" spans="1:8" x14ac:dyDescent="0.25">
      <c r="A170" s="123" t="s">
        <v>394</v>
      </c>
      <c r="B170" s="124" t="s">
        <v>399</v>
      </c>
      <c r="C170" s="158">
        <v>3154</v>
      </c>
      <c r="D170" s="157">
        <v>550</v>
      </c>
      <c r="E170" s="157">
        <v>450</v>
      </c>
      <c r="F170" s="157">
        <v>1150</v>
      </c>
      <c r="G170" s="157">
        <v>120</v>
      </c>
      <c r="H170" s="157">
        <v>750</v>
      </c>
    </row>
    <row r="171" spans="1:8" x14ac:dyDescent="0.25">
      <c r="A171" s="127" t="s">
        <v>394</v>
      </c>
      <c r="B171" s="128" t="s">
        <v>400</v>
      </c>
      <c r="C171" s="156">
        <v>3572</v>
      </c>
      <c r="D171" s="156">
        <v>275</v>
      </c>
      <c r="E171" s="156">
        <v>350</v>
      </c>
      <c r="F171" s="156">
        <v>900</v>
      </c>
      <c r="G171" s="156">
        <v>405</v>
      </c>
      <c r="H171" s="156">
        <v>2752</v>
      </c>
    </row>
    <row r="172" spans="1:8" x14ac:dyDescent="0.25">
      <c r="A172" s="123" t="s">
        <v>394</v>
      </c>
      <c r="B172" s="124" t="s">
        <v>401</v>
      </c>
      <c r="C172" s="157">
        <v>3227</v>
      </c>
      <c r="D172" s="157">
        <v>100</v>
      </c>
      <c r="E172" s="157">
        <v>350</v>
      </c>
      <c r="F172" s="157">
        <v>750</v>
      </c>
      <c r="G172" s="157">
        <v>0</v>
      </c>
      <c r="H172" s="157">
        <v>2808</v>
      </c>
    </row>
    <row r="173" spans="1:8" x14ac:dyDescent="0.25">
      <c r="A173" s="127" t="s">
        <v>394</v>
      </c>
      <c r="B173" s="128" t="s">
        <v>402</v>
      </c>
      <c r="C173" s="156">
        <v>3552</v>
      </c>
      <c r="D173" s="156">
        <v>0</v>
      </c>
      <c r="E173" s="156">
        <v>350</v>
      </c>
      <c r="F173" s="156">
        <v>1500</v>
      </c>
      <c r="G173" s="156">
        <v>0</v>
      </c>
      <c r="H173" s="156">
        <v>750</v>
      </c>
    </row>
    <row r="174" spans="1:8" x14ac:dyDescent="0.25">
      <c r="A174" s="123" t="s">
        <v>394</v>
      </c>
      <c r="B174" s="124" t="s">
        <v>403</v>
      </c>
      <c r="C174" s="157">
        <v>3900</v>
      </c>
      <c r="D174" s="157">
        <v>350</v>
      </c>
      <c r="E174" s="157">
        <v>350</v>
      </c>
      <c r="F174" s="157">
        <v>1800</v>
      </c>
      <c r="G174" s="157">
        <v>900</v>
      </c>
      <c r="H174" s="157">
        <v>425</v>
      </c>
    </row>
    <row r="175" spans="1:8" x14ac:dyDescent="0.25">
      <c r="A175" s="127" t="s">
        <v>394</v>
      </c>
      <c r="B175" s="128" t="s">
        <v>404</v>
      </c>
      <c r="C175" s="156">
        <v>3019</v>
      </c>
      <c r="D175" s="156">
        <v>450</v>
      </c>
      <c r="E175" s="156">
        <v>265</v>
      </c>
      <c r="F175" s="156">
        <v>450</v>
      </c>
      <c r="G175" s="156">
        <v>0</v>
      </c>
      <c r="H175" s="156">
        <v>115</v>
      </c>
    </row>
    <row r="176" spans="1:8" x14ac:dyDescent="0.25">
      <c r="A176" s="123" t="s">
        <v>394</v>
      </c>
      <c r="B176" s="124" t="s">
        <v>405</v>
      </c>
      <c r="C176" s="157">
        <v>2820</v>
      </c>
      <c r="D176" s="157">
        <v>200</v>
      </c>
      <c r="E176" s="157">
        <v>250</v>
      </c>
      <c r="F176" s="157">
        <v>1700</v>
      </c>
      <c r="G176" s="157">
        <v>50</v>
      </c>
      <c r="H176" s="157">
        <v>0</v>
      </c>
    </row>
    <row r="177" spans="1:8" x14ac:dyDescent="0.25">
      <c r="A177" s="127" t="s">
        <v>394</v>
      </c>
      <c r="B177" s="128" t="s">
        <v>406</v>
      </c>
      <c r="C177" s="156">
        <v>12588</v>
      </c>
      <c r="D177" s="156">
        <v>0</v>
      </c>
      <c r="E177" s="156">
        <v>0</v>
      </c>
      <c r="F177" s="156">
        <v>2100</v>
      </c>
      <c r="G177" s="156">
        <v>0</v>
      </c>
      <c r="H177" s="156">
        <v>0</v>
      </c>
    </row>
    <row r="178" spans="1:8" x14ac:dyDescent="0.25">
      <c r="A178" s="123" t="s">
        <v>394</v>
      </c>
      <c r="B178" s="124" t="s">
        <v>407</v>
      </c>
      <c r="C178" s="157">
        <v>15008</v>
      </c>
      <c r="D178" s="157">
        <v>0</v>
      </c>
      <c r="E178" s="157">
        <v>0</v>
      </c>
      <c r="F178" s="157">
        <v>2400</v>
      </c>
      <c r="G178" s="157">
        <v>1795</v>
      </c>
      <c r="H178" s="157">
        <v>0</v>
      </c>
    </row>
    <row r="179" spans="1:8" x14ac:dyDescent="0.25">
      <c r="A179" s="127" t="s">
        <v>394</v>
      </c>
      <c r="B179" s="128" t="s">
        <v>408</v>
      </c>
      <c r="C179" s="156">
        <v>3300</v>
      </c>
      <c r="D179" s="156">
        <v>850</v>
      </c>
      <c r="E179" s="156">
        <v>350</v>
      </c>
      <c r="F179" s="156">
        <v>950</v>
      </c>
      <c r="G179" s="156">
        <v>140</v>
      </c>
      <c r="H179" s="156">
        <v>105</v>
      </c>
    </row>
    <row r="180" spans="1:8" x14ac:dyDescent="0.25">
      <c r="A180" s="123" t="s">
        <v>394</v>
      </c>
      <c r="B180" s="124" t="s">
        <v>409</v>
      </c>
      <c r="C180" s="157">
        <v>3675</v>
      </c>
      <c r="D180" s="157">
        <v>250</v>
      </c>
      <c r="E180" s="157">
        <v>440</v>
      </c>
      <c r="F180" s="157">
        <v>765</v>
      </c>
      <c r="G180" s="157">
        <v>120</v>
      </c>
      <c r="H180" s="157">
        <v>269</v>
      </c>
    </row>
    <row r="181" spans="1:8" x14ac:dyDescent="0.25">
      <c r="A181" s="127" t="s">
        <v>394</v>
      </c>
      <c r="B181" s="128" t="s">
        <v>410</v>
      </c>
      <c r="C181" s="156">
        <v>3648</v>
      </c>
      <c r="D181" s="156">
        <v>785</v>
      </c>
      <c r="E181" s="156">
        <v>450</v>
      </c>
      <c r="F181" s="156">
        <v>1000</v>
      </c>
      <c r="G181" s="156">
        <v>0</v>
      </c>
      <c r="H181" s="156">
        <v>2021</v>
      </c>
    </row>
    <row r="182" spans="1:8" x14ac:dyDescent="0.25">
      <c r="A182" s="123" t="s">
        <v>394</v>
      </c>
      <c r="B182" s="124" t="s">
        <v>411</v>
      </c>
      <c r="C182" s="157">
        <v>3248</v>
      </c>
      <c r="D182" s="157">
        <v>54</v>
      </c>
      <c r="E182" s="157">
        <v>300</v>
      </c>
      <c r="F182" s="157">
        <v>1000</v>
      </c>
      <c r="G182" s="157">
        <v>100</v>
      </c>
      <c r="H182" s="157">
        <v>475</v>
      </c>
    </row>
    <row r="183" spans="1:8" x14ac:dyDescent="0.25">
      <c r="A183" s="127" t="s">
        <v>394</v>
      </c>
      <c r="B183" s="128" t="s">
        <v>412</v>
      </c>
      <c r="C183" s="156">
        <v>3648</v>
      </c>
      <c r="D183" s="156">
        <v>0</v>
      </c>
      <c r="E183" s="156">
        <v>300</v>
      </c>
      <c r="F183" s="156">
        <v>300</v>
      </c>
      <c r="G183" s="156">
        <v>0</v>
      </c>
      <c r="H183" s="156">
        <v>0</v>
      </c>
    </row>
    <row r="184" spans="1:8" x14ac:dyDescent="0.25">
      <c r="A184" s="123" t="s">
        <v>394</v>
      </c>
      <c r="B184" s="124" t="s">
        <v>413</v>
      </c>
      <c r="C184" s="157">
        <v>3572</v>
      </c>
      <c r="D184" s="157">
        <v>0</v>
      </c>
      <c r="E184" s="157">
        <v>350</v>
      </c>
      <c r="F184" s="157">
        <v>850</v>
      </c>
      <c r="G184" s="157">
        <v>0</v>
      </c>
      <c r="H184" s="157">
        <v>450</v>
      </c>
    </row>
    <row r="185" spans="1:8" x14ac:dyDescent="0.25">
      <c r="A185" s="127" t="s">
        <v>414</v>
      </c>
      <c r="B185" s="128" t="s">
        <v>415</v>
      </c>
      <c r="C185" s="156">
        <v>5132</v>
      </c>
      <c r="D185" s="156">
        <v>675</v>
      </c>
      <c r="E185" s="156">
        <v>250</v>
      </c>
      <c r="F185" s="156">
        <v>1838</v>
      </c>
      <c r="G185" s="156">
        <v>224</v>
      </c>
      <c r="H185" s="156">
        <v>136</v>
      </c>
    </row>
    <row r="186" spans="1:8" x14ac:dyDescent="0.25">
      <c r="A186" s="123" t="s">
        <v>416</v>
      </c>
      <c r="B186" s="124" t="s">
        <v>417</v>
      </c>
      <c r="C186" s="157">
        <v>6000</v>
      </c>
      <c r="D186" s="157">
        <v>0</v>
      </c>
      <c r="E186" s="157">
        <v>200</v>
      </c>
      <c r="F186" s="157">
        <v>266</v>
      </c>
      <c r="G186" s="157">
        <v>0</v>
      </c>
      <c r="H186" s="157">
        <v>1094</v>
      </c>
    </row>
    <row r="187" spans="1:8" x14ac:dyDescent="0.25">
      <c r="A187" s="127" t="s">
        <v>416</v>
      </c>
      <c r="B187" s="128" t="s">
        <v>418</v>
      </c>
      <c r="C187" s="156">
        <v>4551</v>
      </c>
      <c r="D187" s="156">
        <v>100</v>
      </c>
      <c r="E187" s="156">
        <v>257</v>
      </c>
      <c r="F187" s="156">
        <v>821</v>
      </c>
      <c r="G187" s="156">
        <v>800</v>
      </c>
      <c r="H187" s="156">
        <v>370</v>
      </c>
    </row>
    <row r="188" spans="1:8" x14ac:dyDescent="0.25">
      <c r="A188" s="123" t="s">
        <v>416</v>
      </c>
      <c r="B188" s="124" t="s">
        <v>419</v>
      </c>
      <c r="C188" s="157">
        <v>18050</v>
      </c>
      <c r="D188" s="157">
        <v>354</v>
      </c>
      <c r="E188" s="157">
        <v>64</v>
      </c>
      <c r="F188" s="157">
        <v>606</v>
      </c>
      <c r="G188" s="157">
        <v>0</v>
      </c>
      <c r="H188" s="157">
        <v>450</v>
      </c>
    </row>
    <row r="189" spans="1:8" x14ac:dyDescent="0.25">
      <c r="A189" s="127" t="s">
        <v>420</v>
      </c>
      <c r="B189" s="128" t="s">
        <v>421</v>
      </c>
      <c r="C189" s="156">
        <v>2323</v>
      </c>
      <c r="D189" s="156">
        <v>0</v>
      </c>
      <c r="E189" s="156">
        <v>280</v>
      </c>
      <c r="F189" s="156">
        <v>605</v>
      </c>
      <c r="G189" s="156">
        <v>0</v>
      </c>
      <c r="H189" s="156">
        <v>119</v>
      </c>
    </row>
    <row r="190" spans="1:8" ht="14.5" x14ac:dyDescent="0.25">
      <c r="A190" s="123" t="s">
        <v>420</v>
      </c>
      <c r="B190" s="124" t="s">
        <v>422</v>
      </c>
      <c r="C190" s="151" t="s">
        <v>549</v>
      </c>
      <c r="D190" s="157" t="s">
        <v>538</v>
      </c>
      <c r="E190" s="157" t="s">
        <v>538</v>
      </c>
      <c r="F190" s="157" t="s">
        <v>538</v>
      </c>
      <c r="G190" s="157" t="s">
        <v>538</v>
      </c>
      <c r="H190" s="157" t="s">
        <v>538</v>
      </c>
    </row>
    <row r="191" spans="1:8" x14ac:dyDescent="0.25">
      <c r="A191" s="127" t="s">
        <v>420</v>
      </c>
      <c r="B191" s="128" t="s">
        <v>423</v>
      </c>
      <c r="C191" s="156">
        <v>1890</v>
      </c>
      <c r="D191" s="156">
        <v>225</v>
      </c>
      <c r="E191" s="156">
        <v>225</v>
      </c>
      <c r="F191" s="156">
        <v>0</v>
      </c>
      <c r="G191" s="156">
        <v>0</v>
      </c>
      <c r="H191" s="156">
        <v>885</v>
      </c>
    </row>
    <row r="192" spans="1:8" x14ac:dyDescent="0.25">
      <c r="A192" s="123" t="s">
        <v>420</v>
      </c>
      <c r="B192" s="124" t="s">
        <v>424</v>
      </c>
      <c r="C192" s="157">
        <v>4894</v>
      </c>
      <c r="D192" s="157">
        <v>150</v>
      </c>
      <c r="E192" s="157">
        <v>255</v>
      </c>
      <c r="F192" s="157">
        <v>910</v>
      </c>
      <c r="G192" s="157">
        <v>50</v>
      </c>
      <c r="H192" s="157">
        <v>1925</v>
      </c>
    </row>
    <row r="193" spans="1:8" x14ac:dyDescent="0.25">
      <c r="A193" s="127" t="s">
        <v>420</v>
      </c>
      <c r="B193" s="128" t="s">
        <v>425</v>
      </c>
      <c r="C193" s="310">
        <v>4160</v>
      </c>
      <c r="D193" s="159">
        <v>75</v>
      </c>
      <c r="E193" s="159">
        <v>165</v>
      </c>
      <c r="F193" s="159">
        <v>368</v>
      </c>
      <c r="G193" s="159">
        <v>0</v>
      </c>
      <c r="H193" s="159">
        <v>125</v>
      </c>
    </row>
    <row r="194" spans="1:8" x14ac:dyDescent="0.25">
      <c r="A194" s="123" t="s">
        <v>420</v>
      </c>
      <c r="B194" s="124" t="s">
        <v>426</v>
      </c>
      <c r="C194" s="311">
        <v>2100</v>
      </c>
      <c r="D194" s="157">
        <v>15</v>
      </c>
      <c r="E194" s="157">
        <v>200</v>
      </c>
      <c r="F194" s="157">
        <v>170</v>
      </c>
      <c r="G194" s="157">
        <v>210</v>
      </c>
      <c r="H194" s="157">
        <v>610</v>
      </c>
    </row>
    <row r="195" spans="1:8" ht="14.5" x14ac:dyDescent="0.25">
      <c r="A195" s="127" t="s">
        <v>427</v>
      </c>
      <c r="B195" s="128" t="s">
        <v>428</v>
      </c>
      <c r="C195" s="162" t="s">
        <v>549</v>
      </c>
      <c r="D195" s="156" t="s">
        <v>538</v>
      </c>
      <c r="E195" s="156" t="s">
        <v>538</v>
      </c>
      <c r="F195" s="156" t="s">
        <v>538</v>
      </c>
      <c r="G195" s="156" t="s">
        <v>538</v>
      </c>
      <c r="H195" s="156" t="s">
        <v>538</v>
      </c>
    </row>
    <row r="196" spans="1:8" x14ac:dyDescent="0.25">
      <c r="A196" s="123" t="s">
        <v>427</v>
      </c>
      <c r="B196" s="124" t="s">
        <v>429</v>
      </c>
      <c r="C196" s="157">
        <v>6831</v>
      </c>
      <c r="D196" s="157">
        <v>0</v>
      </c>
      <c r="E196" s="157">
        <v>60</v>
      </c>
      <c r="F196" s="157">
        <v>428</v>
      </c>
      <c r="G196" s="157">
        <v>501</v>
      </c>
      <c r="H196" s="157">
        <v>1110</v>
      </c>
    </row>
    <row r="197" spans="1:8" x14ac:dyDescent="0.25">
      <c r="A197" s="127" t="s">
        <v>427</v>
      </c>
      <c r="B197" s="128" t="s">
        <v>430</v>
      </c>
      <c r="C197" s="156">
        <v>5700</v>
      </c>
      <c r="D197" s="156">
        <v>434</v>
      </c>
      <c r="E197" s="156">
        <v>350</v>
      </c>
      <c r="F197" s="156">
        <v>850</v>
      </c>
      <c r="G197" s="156">
        <v>1005</v>
      </c>
      <c r="H197" s="156">
        <v>1175</v>
      </c>
    </row>
    <row r="198" spans="1:8" x14ac:dyDescent="0.25">
      <c r="A198" s="123" t="s">
        <v>427</v>
      </c>
      <c r="B198" s="124" t="s">
        <v>431</v>
      </c>
      <c r="C198" s="157">
        <v>5562</v>
      </c>
      <c r="D198" s="157">
        <v>1049</v>
      </c>
      <c r="E198" s="157">
        <v>375</v>
      </c>
      <c r="F198" s="157">
        <v>600</v>
      </c>
      <c r="G198" s="157">
        <v>1076</v>
      </c>
      <c r="H198" s="157">
        <v>4317</v>
      </c>
    </row>
    <row r="199" spans="1:8" x14ac:dyDescent="0.25">
      <c r="A199" s="127" t="s">
        <v>427</v>
      </c>
      <c r="B199" s="128" t="s">
        <v>432</v>
      </c>
      <c r="C199" s="156">
        <v>7330</v>
      </c>
      <c r="D199" s="156">
        <v>568</v>
      </c>
      <c r="E199" s="156">
        <v>250</v>
      </c>
      <c r="F199" s="156">
        <v>550</v>
      </c>
      <c r="G199" s="156">
        <v>500</v>
      </c>
      <c r="H199" s="156">
        <v>11500</v>
      </c>
    </row>
    <row r="200" spans="1:8" x14ac:dyDescent="0.25">
      <c r="A200" s="123" t="s">
        <v>427</v>
      </c>
      <c r="B200" s="124" t="s">
        <v>433</v>
      </c>
      <c r="C200" s="157">
        <v>4000</v>
      </c>
      <c r="D200" s="157">
        <v>450</v>
      </c>
      <c r="E200" s="157">
        <v>200</v>
      </c>
      <c r="F200" s="157">
        <v>360</v>
      </c>
      <c r="G200" s="157">
        <v>550</v>
      </c>
      <c r="H200" s="157">
        <v>15000</v>
      </c>
    </row>
    <row r="201" spans="1:8" x14ac:dyDescent="0.25">
      <c r="A201" s="127" t="s">
        <v>427</v>
      </c>
      <c r="B201" s="128" t="s">
        <v>434</v>
      </c>
      <c r="C201" s="156">
        <v>6266</v>
      </c>
      <c r="D201" s="156">
        <v>100</v>
      </c>
      <c r="E201" s="156">
        <v>150</v>
      </c>
      <c r="F201" s="156">
        <v>580</v>
      </c>
      <c r="G201" s="156">
        <v>1431</v>
      </c>
      <c r="H201" s="156">
        <v>1075</v>
      </c>
    </row>
    <row r="202" spans="1:8" ht="14.5" x14ac:dyDescent="0.25">
      <c r="A202" s="123" t="s">
        <v>435</v>
      </c>
      <c r="B202" s="124" t="s">
        <v>436</v>
      </c>
      <c r="C202" s="151" t="s">
        <v>549</v>
      </c>
      <c r="D202" s="157" t="s">
        <v>538</v>
      </c>
      <c r="E202" s="157" t="s">
        <v>538</v>
      </c>
      <c r="F202" s="157" t="s">
        <v>538</v>
      </c>
      <c r="G202" s="157" t="s">
        <v>538</v>
      </c>
      <c r="H202" s="157" t="s">
        <v>538</v>
      </c>
    </row>
    <row r="203" spans="1:8" x14ac:dyDescent="0.25">
      <c r="A203" s="127" t="s">
        <v>435</v>
      </c>
      <c r="B203" s="128" t="s">
        <v>437</v>
      </c>
      <c r="C203" s="156">
        <v>24000</v>
      </c>
      <c r="D203" s="156">
        <v>0</v>
      </c>
      <c r="E203" s="156">
        <v>95</v>
      </c>
      <c r="F203" s="156">
        <v>1300</v>
      </c>
      <c r="G203" s="156">
        <v>0</v>
      </c>
      <c r="H203" s="156">
        <v>109</v>
      </c>
    </row>
    <row r="204" spans="1:8" x14ac:dyDescent="0.25">
      <c r="A204" s="123" t="s">
        <v>435</v>
      </c>
      <c r="B204" s="124" t="s">
        <v>438</v>
      </c>
      <c r="C204" s="157">
        <v>8700</v>
      </c>
      <c r="D204" s="157">
        <v>100</v>
      </c>
      <c r="E204" s="157">
        <v>150</v>
      </c>
      <c r="F204" s="157">
        <v>500</v>
      </c>
      <c r="G204" s="157">
        <v>1000</v>
      </c>
      <c r="H204" s="157">
        <v>575</v>
      </c>
    </row>
    <row r="205" spans="1:8" x14ac:dyDescent="0.25">
      <c r="A205" s="127" t="s">
        <v>435</v>
      </c>
      <c r="B205" s="128" t="s">
        <v>439</v>
      </c>
      <c r="C205" s="156">
        <v>17199</v>
      </c>
      <c r="D205" s="156">
        <v>100</v>
      </c>
      <c r="E205" s="156">
        <v>125</v>
      </c>
      <c r="F205" s="156">
        <v>300</v>
      </c>
      <c r="G205" s="156">
        <v>1700</v>
      </c>
      <c r="H205" s="156">
        <v>150</v>
      </c>
    </row>
    <row r="206" spans="1:8" x14ac:dyDescent="0.25">
      <c r="A206" s="123" t="s">
        <v>435</v>
      </c>
      <c r="B206" s="124" t="s">
        <v>440</v>
      </c>
      <c r="C206" s="157">
        <v>5586</v>
      </c>
      <c r="D206" s="157">
        <v>143</v>
      </c>
      <c r="E206" s="157">
        <v>180</v>
      </c>
      <c r="F206" s="157">
        <v>1255</v>
      </c>
      <c r="G206" s="157">
        <v>125</v>
      </c>
      <c r="H206" s="157">
        <v>1483</v>
      </c>
    </row>
    <row r="207" spans="1:8" x14ac:dyDescent="0.25">
      <c r="A207" s="127" t="s">
        <v>441</v>
      </c>
      <c r="B207" s="128" t="s">
        <v>442</v>
      </c>
      <c r="C207" s="156">
        <v>7911</v>
      </c>
      <c r="D207" s="156">
        <v>672</v>
      </c>
      <c r="E207" s="156">
        <v>469</v>
      </c>
      <c r="F207" s="156">
        <v>618</v>
      </c>
      <c r="G207" s="156">
        <v>165</v>
      </c>
      <c r="H207" s="156">
        <v>0</v>
      </c>
    </row>
    <row r="208" spans="1:8" x14ac:dyDescent="0.25">
      <c r="A208" s="123" t="s">
        <v>443</v>
      </c>
      <c r="B208" s="124" t="s">
        <v>444</v>
      </c>
      <c r="C208" s="157">
        <v>4148</v>
      </c>
      <c r="D208" s="157">
        <v>483</v>
      </c>
      <c r="E208" s="157">
        <v>347</v>
      </c>
      <c r="F208" s="157">
        <v>1575</v>
      </c>
      <c r="G208" s="157">
        <v>80</v>
      </c>
      <c r="H208" s="157">
        <v>425</v>
      </c>
    </row>
    <row r="209" spans="1:8" x14ac:dyDescent="0.25">
      <c r="A209" s="127" t="s">
        <v>445</v>
      </c>
      <c r="B209" s="128" t="s">
        <v>446</v>
      </c>
      <c r="C209" s="156">
        <v>6346</v>
      </c>
      <c r="D209" s="156">
        <v>0</v>
      </c>
      <c r="E209" s="156">
        <v>500</v>
      </c>
      <c r="F209" s="156">
        <v>1000</v>
      </c>
      <c r="G209" s="156">
        <v>1224</v>
      </c>
      <c r="H209" s="156">
        <v>0</v>
      </c>
    </row>
    <row r="210" spans="1:8" x14ac:dyDescent="0.25">
      <c r="A210" s="123" t="s">
        <v>445</v>
      </c>
      <c r="B210" s="124" t="s">
        <v>447</v>
      </c>
      <c r="C210" s="157">
        <v>8620</v>
      </c>
      <c r="D210" s="157">
        <v>150</v>
      </c>
      <c r="E210" s="157">
        <v>250</v>
      </c>
      <c r="F210" s="157">
        <v>950</v>
      </c>
      <c r="G210" s="157">
        <v>150</v>
      </c>
      <c r="H210" s="157">
        <v>750</v>
      </c>
    </row>
    <row r="211" spans="1:8" x14ac:dyDescent="0.25">
      <c r="A211" s="127" t="s">
        <v>445</v>
      </c>
      <c r="B211" s="128" t="s">
        <v>448</v>
      </c>
      <c r="C211" s="156">
        <v>12740</v>
      </c>
      <c r="D211" s="156">
        <v>975</v>
      </c>
      <c r="E211" s="156">
        <v>300</v>
      </c>
      <c r="F211" s="156">
        <v>450</v>
      </c>
      <c r="G211" s="156">
        <v>200</v>
      </c>
      <c r="H211" s="156">
        <v>750</v>
      </c>
    </row>
    <row r="212" spans="1:8" x14ac:dyDescent="0.25">
      <c r="A212" s="123" t="s">
        <v>445</v>
      </c>
      <c r="B212" s="124" t="s">
        <v>449</v>
      </c>
      <c r="C212" s="157">
        <v>6534</v>
      </c>
      <c r="D212" s="157">
        <v>125</v>
      </c>
      <c r="E212" s="157">
        <v>125</v>
      </c>
      <c r="F212" s="157">
        <v>1345</v>
      </c>
      <c r="G212" s="157">
        <v>0</v>
      </c>
      <c r="H212" s="157">
        <v>1599</v>
      </c>
    </row>
    <row r="213" spans="1:8" x14ac:dyDescent="0.25">
      <c r="A213" s="127" t="s">
        <v>445</v>
      </c>
      <c r="B213" s="128" t="s">
        <v>450</v>
      </c>
      <c r="C213" s="156">
        <v>6669</v>
      </c>
      <c r="D213" s="156">
        <v>1120</v>
      </c>
      <c r="E213" s="156">
        <v>240</v>
      </c>
      <c r="F213" s="156">
        <v>900</v>
      </c>
      <c r="G213" s="156">
        <v>0</v>
      </c>
      <c r="H213" s="156">
        <v>775</v>
      </c>
    </row>
    <row r="214" spans="1:8" x14ac:dyDescent="0.25">
      <c r="A214" s="123" t="s">
        <v>445</v>
      </c>
      <c r="B214" s="124" t="s">
        <v>451</v>
      </c>
      <c r="C214" s="157">
        <v>6325</v>
      </c>
      <c r="D214" s="157">
        <v>400</v>
      </c>
      <c r="E214" s="157">
        <v>300</v>
      </c>
      <c r="F214" s="157">
        <v>925</v>
      </c>
      <c r="G214" s="157">
        <v>275</v>
      </c>
      <c r="H214" s="157">
        <v>700</v>
      </c>
    </row>
    <row r="215" spans="1:8" x14ac:dyDescent="0.25">
      <c r="A215" s="127" t="s">
        <v>445</v>
      </c>
      <c r="B215" s="128" t="s">
        <v>452</v>
      </c>
      <c r="C215" s="156">
        <v>9014</v>
      </c>
      <c r="D215" s="156">
        <v>0</v>
      </c>
      <c r="E215" s="156">
        <v>200</v>
      </c>
      <c r="F215" s="156">
        <v>1235</v>
      </c>
      <c r="G215" s="156">
        <v>225</v>
      </c>
      <c r="H215" s="156">
        <v>803</v>
      </c>
    </row>
    <row r="216" spans="1:8" x14ac:dyDescent="0.25">
      <c r="A216" s="123" t="s">
        <v>445</v>
      </c>
      <c r="B216" s="124" t="s">
        <v>453</v>
      </c>
      <c r="C216" s="157">
        <v>10739</v>
      </c>
      <c r="D216" s="157">
        <v>124</v>
      </c>
      <c r="E216" s="157">
        <v>250</v>
      </c>
      <c r="F216" s="157">
        <v>850</v>
      </c>
      <c r="G216" s="157">
        <v>25</v>
      </c>
      <c r="H216" s="157">
        <v>775</v>
      </c>
    </row>
    <row r="217" spans="1:8" x14ac:dyDescent="0.25">
      <c r="A217" s="127" t="s">
        <v>445</v>
      </c>
      <c r="B217" s="128" t="s">
        <v>454</v>
      </c>
      <c r="C217" s="156">
        <v>11122</v>
      </c>
      <c r="D217" s="156">
        <v>1080</v>
      </c>
      <c r="E217" s="156">
        <v>400</v>
      </c>
      <c r="F217" s="156">
        <v>1500</v>
      </c>
      <c r="G217" s="156">
        <v>270</v>
      </c>
      <c r="H217" s="156">
        <v>1310</v>
      </c>
    </row>
    <row r="218" spans="1:8" x14ac:dyDescent="0.25">
      <c r="A218" s="123" t="s">
        <v>455</v>
      </c>
      <c r="B218" s="124" t="s">
        <v>456</v>
      </c>
      <c r="C218" s="157">
        <v>4988</v>
      </c>
      <c r="D218" s="157">
        <v>375</v>
      </c>
      <c r="E218" s="157">
        <v>205</v>
      </c>
      <c r="F218" s="157">
        <v>450</v>
      </c>
      <c r="G218" s="157">
        <v>4156</v>
      </c>
      <c r="H218" s="157">
        <v>0</v>
      </c>
    </row>
    <row r="219" spans="1:8" x14ac:dyDescent="0.25">
      <c r="A219" s="127" t="s">
        <v>457</v>
      </c>
      <c r="B219" s="128" t="s">
        <v>458</v>
      </c>
      <c r="C219" s="156">
        <v>10940</v>
      </c>
      <c r="D219" s="156">
        <v>300</v>
      </c>
      <c r="E219" s="156">
        <v>200</v>
      </c>
      <c r="F219" s="156">
        <v>500</v>
      </c>
      <c r="G219" s="156">
        <v>0</v>
      </c>
      <c r="H219" s="156">
        <v>362</v>
      </c>
    </row>
    <row r="220" spans="1:8" x14ac:dyDescent="0.25">
      <c r="A220" s="123" t="s">
        <v>457</v>
      </c>
      <c r="B220" s="124" t="s">
        <v>459</v>
      </c>
      <c r="C220" s="157">
        <v>18980</v>
      </c>
      <c r="D220" s="157">
        <v>0</v>
      </c>
      <c r="E220" s="157">
        <v>512</v>
      </c>
      <c r="F220" s="157">
        <v>923</v>
      </c>
      <c r="G220" s="157">
        <v>10375</v>
      </c>
      <c r="H220" s="157">
        <v>55</v>
      </c>
    </row>
    <row r="221" spans="1:8" x14ac:dyDescent="0.25">
      <c r="A221" s="127" t="s">
        <v>457</v>
      </c>
      <c r="B221" s="128" t="s">
        <v>460</v>
      </c>
      <c r="C221" s="156">
        <v>7203</v>
      </c>
      <c r="D221" s="156">
        <v>25</v>
      </c>
      <c r="E221" s="156">
        <v>142</v>
      </c>
      <c r="F221" s="156">
        <v>306</v>
      </c>
      <c r="G221" s="156">
        <v>200</v>
      </c>
      <c r="H221" s="156">
        <v>0</v>
      </c>
    </row>
    <row r="222" spans="1:8" x14ac:dyDescent="0.25">
      <c r="A222" s="123" t="s">
        <v>457</v>
      </c>
      <c r="B222" s="124" t="s">
        <v>461</v>
      </c>
      <c r="C222" s="157">
        <v>3858</v>
      </c>
      <c r="D222" s="157">
        <v>40</v>
      </c>
      <c r="E222" s="157">
        <v>228</v>
      </c>
      <c r="F222" s="157">
        <v>978</v>
      </c>
      <c r="G222" s="157">
        <v>0</v>
      </c>
      <c r="H222" s="157">
        <v>728</v>
      </c>
    </row>
    <row r="223" spans="1:8" x14ac:dyDescent="0.25">
      <c r="A223" s="127" t="s">
        <v>457</v>
      </c>
      <c r="B223" s="128" t="s">
        <v>462</v>
      </c>
      <c r="C223" s="156">
        <v>3843</v>
      </c>
      <c r="D223" s="156">
        <v>82</v>
      </c>
      <c r="E223" s="156">
        <v>250</v>
      </c>
      <c r="F223" s="156">
        <v>420</v>
      </c>
      <c r="G223" s="156">
        <v>0</v>
      </c>
      <c r="H223" s="156">
        <v>1288</v>
      </c>
    </row>
    <row r="224" spans="1:8" x14ac:dyDescent="0.25">
      <c r="A224" s="123" t="s">
        <v>457</v>
      </c>
      <c r="B224" s="124" t="s">
        <v>463</v>
      </c>
      <c r="C224" s="157">
        <v>6700</v>
      </c>
      <c r="D224" s="157">
        <v>200</v>
      </c>
      <c r="E224" s="157">
        <v>200</v>
      </c>
      <c r="F224" s="157">
        <v>550</v>
      </c>
      <c r="G224" s="157">
        <v>50</v>
      </c>
      <c r="H224" s="157">
        <v>150</v>
      </c>
    </row>
    <row r="225" spans="1:8" x14ac:dyDescent="0.25">
      <c r="A225" s="127" t="s">
        <v>464</v>
      </c>
      <c r="B225" s="128" t="s">
        <v>465</v>
      </c>
      <c r="C225" s="156">
        <v>2314</v>
      </c>
      <c r="D225" s="156">
        <v>667</v>
      </c>
      <c r="E225" s="156">
        <v>450</v>
      </c>
      <c r="F225" s="156">
        <v>633</v>
      </c>
      <c r="G225" s="156">
        <v>72</v>
      </c>
      <c r="H225" s="156">
        <v>165</v>
      </c>
    </row>
    <row r="226" spans="1:8" x14ac:dyDescent="0.25">
      <c r="A226" s="123" t="s">
        <v>464</v>
      </c>
      <c r="B226" s="124" t="s">
        <v>466</v>
      </c>
      <c r="C226" s="157">
        <v>2740</v>
      </c>
      <c r="D226" s="157">
        <v>600</v>
      </c>
      <c r="E226" s="157">
        <v>200</v>
      </c>
      <c r="F226" s="157">
        <v>800</v>
      </c>
      <c r="G226" s="157">
        <v>88</v>
      </c>
      <c r="H226" s="157">
        <v>500</v>
      </c>
    </row>
    <row r="227" spans="1:8" x14ac:dyDescent="0.25">
      <c r="A227" s="127" t="s">
        <v>464</v>
      </c>
      <c r="B227" s="128" t="s">
        <v>467</v>
      </c>
      <c r="C227" s="156">
        <v>4240</v>
      </c>
      <c r="D227" s="156">
        <v>280</v>
      </c>
      <c r="E227" s="156">
        <v>210</v>
      </c>
      <c r="F227" s="156">
        <v>400</v>
      </c>
      <c r="G227" s="156">
        <v>288</v>
      </c>
      <c r="H227" s="156">
        <v>649</v>
      </c>
    </row>
    <row r="228" spans="1:8" x14ac:dyDescent="0.25">
      <c r="A228" s="123" t="s">
        <v>464</v>
      </c>
      <c r="B228" s="124" t="s">
        <v>468</v>
      </c>
      <c r="C228" s="157">
        <v>3536</v>
      </c>
      <c r="D228" s="157">
        <v>495</v>
      </c>
      <c r="E228" s="157">
        <v>750</v>
      </c>
      <c r="F228" s="157">
        <v>1585</v>
      </c>
      <c r="G228" s="157">
        <v>120</v>
      </c>
      <c r="H228" s="157">
        <v>1500</v>
      </c>
    </row>
    <row r="229" spans="1:8" x14ac:dyDescent="0.25">
      <c r="A229" s="127" t="s">
        <v>464</v>
      </c>
      <c r="B229" s="128" t="s">
        <v>469</v>
      </c>
      <c r="C229" s="156">
        <v>3600</v>
      </c>
      <c r="D229" s="156">
        <v>0</v>
      </c>
      <c r="E229" s="156">
        <v>250</v>
      </c>
      <c r="F229" s="156">
        <v>632</v>
      </c>
      <c r="G229" s="156">
        <v>525</v>
      </c>
      <c r="H229" s="156">
        <v>788</v>
      </c>
    </row>
    <row r="230" spans="1:8" ht="14.5" x14ac:dyDescent="0.25">
      <c r="A230" s="123" t="s">
        <v>464</v>
      </c>
      <c r="B230" s="124" t="s">
        <v>470</v>
      </c>
      <c r="C230" s="151" t="s">
        <v>539</v>
      </c>
      <c r="D230" s="157" t="s">
        <v>538</v>
      </c>
      <c r="E230" s="157" t="s">
        <v>538</v>
      </c>
      <c r="F230" s="157" t="s">
        <v>538</v>
      </c>
      <c r="G230" s="157" t="s">
        <v>538</v>
      </c>
      <c r="H230" s="157" t="s">
        <v>538</v>
      </c>
    </row>
    <row r="231" spans="1:8" x14ac:dyDescent="0.25">
      <c r="A231" s="127" t="s">
        <v>464</v>
      </c>
      <c r="B231" s="128" t="s">
        <v>471</v>
      </c>
      <c r="C231" s="156">
        <v>1176</v>
      </c>
      <c r="D231" s="156">
        <v>90</v>
      </c>
      <c r="E231" s="156">
        <v>95</v>
      </c>
      <c r="F231" s="156">
        <v>544</v>
      </c>
      <c r="G231" s="156">
        <v>0</v>
      </c>
      <c r="H231" s="156">
        <v>165</v>
      </c>
    </row>
    <row r="232" spans="1:8" x14ac:dyDescent="0.25">
      <c r="A232" s="123" t="s">
        <v>464</v>
      </c>
      <c r="B232" s="124" t="s">
        <v>472</v>
      </c>
      <c r="C232" s="157">
        <v>2370</v>
      </c>
      <c r="D232" s="157">
        <v>1750</v>
      </c>
      <c r="E232" s="157">
        <v>0</v>
      </c>
      <c r="F232" s="157">
        <v>743</v>
      </c>
      <c r="G232" s="157">
        <v>0</v>
      </c>
      <c r="H232" s="157">
        <v>1508</v>
      </c>
    </row>
    <row r="233" spans="1:8" x14ac:dyDescent="0.25">
      <c r="A233" s="127" t="s">
        <v>473</v>
      </c>
      <c r="B233" s="128" t="s">
        <v>474</v>
      </c>
      <c r="C233" s="156">
        <v>3544</v>
      </c>
      <c r="D233" s="156">
        <v>0</v>
      </c>
      <c r="E233" s="156">
        <v>65</v>
      </c>
      <c r="F233" s="156">
        <v>344</v>
      </c>
      <c r="G233" s="156">
        <v>0</v>
      </c>
      <c r="H233" s="156">
        <v>145</v>
      </c>
    </row>
    <row r="234" spans="1:8" x14ac:dyDescent="0.25">
      <c r="A234" s="123" t="s">
        <v>475</v>
      </c>
      <c r="B234" s="124" t="s">
        <v>476</v>
      </c>
      <c r="C234" s="157">
        <v>16750</v>
      </c>
      <c r="D234" s="157">
        <v>0</v>
      </c>
      <c r="E234" s="157">
        <v>250</v>
      </c>
      <c r="F234" s="157">
        <v>0</v>
      </c>
      <c r="G234" s="157">
        <v>0</v>
      </c>
      <c r="H234" s="157">
        <v>0</v>
      </c>
    </row>
    <row r="235" spans="1:8" x14ac:dyDescent="0.25">
      <c r="A235" s="127" t="s">
        <v>477</v>
      </c>
      <c r="B235" s="128" t="s">
        <v>478</v>
      </c>
      <c r="C235" s="312">
        <v>18200</v>
      </c>
      <c r="D235" s="156">
        <v>0</v>
      </c>
      <c r="E235" s="156">
        <v>0</v>
      </c>
      <c r="F235" s="156">
        <v>900</v>
      </c>
      <c r="G235" s="156">
        <v>0</v>
      </c>
      <c r="H235" s="156">
        <v>1013</v>
      </c>
    </row>
    <row r="236" spans="1:8" x14ac:dyDescent="0.25">
      <c r="A236" s="123" t="s">
        <v>477</v>
      </c>
      <c r="B236" s="124" t="s">
        <v>479</v>
      </c>
      <c r="C236" s="157">
        <v>18050</v>
      </c>
      <c r="D236" s="157">
        <v>354</v>
      </c>
      <c r="E236" s="157">
        <v>64</v>
      </c>
      <c r="F236" s="157">
        <v>607</v>
      </c>
      <c r="G236" s="157">
        <v>0</v>
      </c>
      <c r="H236" s="157">
        <v>468</v>
      </c>
    </row>
    <row r="237" spans="1:8" x14ac:dyDescent="0.25">
      <c r="A237" s="127" t="s">
        <v>477</v>
      </c>
      <c r="B237" s="128" t="s">
        <v>480</v>
      </c>
      <c r="C237" s="156">
        <v>6080</v>
      </c>
      <c r="D237" s="156">
        <v>560</v>
      </c>
      <c r="E237" s="156">
        <v>120</v>
      </c>
      <c r="F237" s="156">
        <v>480</v>
      </c>
      <c r="G237" s="156">
        <v>0</v>
      </c>
      <c r="H237" s="156">
        <v>500</v>
      </c>
    </row>
    <row r="238" spans="1:8" x14ac:dyDescent="0.25">
      <c r="A238" s="123" t="s">
        <v>477</v>
      </c>
      <c r="B238" s="124" t="s">
        <v>481</v>
      </c>
      <c r="C238" s="157">
        <v>3665</v>
      </c>
      <c r="D238" s="157">
        <v>270</v>
      </c>
      <c r="E238" s="157">
        <v>30</v>
      </c>
      <c r="F238" s="157">
        <v>300</v>
      </c>
      <c r="G238" s="157">
        <v>0</v>
      </c>
      <c r="H238" s="157">
        <v>52</v>
      </c>
    </row>
    <row r="239" spans="1:8" x14ac:dyDescent="0.25">
      <c r="A239" s="127" t="s">
        <v>477</v>
      </c>
      <c r="B239" s="128" t="s">
        <v>482</v>
      </c>
      <c r="C239" s="156">
        <v>6000</v>
      </c>
      <c r="D239" s="156">
        <v>200</v>
      </c>
      <c r="E239" s="156">
        <v>200</v>
      </c>
      <c r="F239" s="156">
        <v>1200</v>
      </c>
      <c r="G239" s="156">
        <v>0</v>
      </c>
      <c r="H239" s="156">
        <v>700</v>
      </c>
    </row>
    <row r="240" spans="1:8" x14ac:dyDescent="0.25">
      <c r="A240" s="123" t="s">
        <v>483</v>
      </c>
      <c r="B240" s="124" t="s">
        <v>484</v>
      </c>
      <c r="C240" s="157">
        <v>7870</v>
      </c>
      <c r="D240" s="157">
        <v>975</v>
      </c>
      <c r="E240" s="157">
        <v>120</v>
      </c>
      <c r="F240" s="157">
        <v>150</v>
      </c>
      <c r="G240" s="157">
        <v>1815</v>
      </c>
      <c r="H240" s="157">
        <v>750</v>
      </c>
    </row>
    <row r="241" spans="1:8" x14ac:dyDescent="0.25">
      <c r="A241" s="127" t="s">
        <v>483</v>
      </c>
      <c r="B241" s="128" t="s">
        <v>485</v>
      </c>
      <c r="C241" s="156">
        <v>5565</v>
      </c>
      <c r="D241" s="156">
        <v>600</v>
      </c>
      <c r="E241" s="156">
        <v>330</v>
      </c>
      <c r="F241" s="156">
        <v>441</v>
      </c>
      <c r="G241" s="156">
        <v>2595</v>
      </c>
      <c r="H241" s="156">
        <v>450</v>
      </c>
    </row>
    <row r="242" spans="1:8" x14ac:dyDescent="0.25">
      <c r="A242" s="123" t="s">
        <v>483</v>
      </c>
      <c r="B242" s="124" t="s">
        <v>486</v>
      </c>
      <c r="C242" s="157">
        <v>9279</v>
      </c>
      <c r="D242" s="157">
        <v>650</v>
      </c>
      <c r="E242" s="157">
        <v>300</v>
      </c>
      <c r="F242" s="157">
        <v>550</v>
      </c>
      <c r="G242" s="157">
        <v>0</v>
      </c>
      <c r="H242" s="157">
        <v>825</v>
      </c>
    </row>
    <row r="243" spans="1:8" x14ac:dyDescent="0.25">
      <c r="A243" s="127" t="s">
        <v>483</v>
      </c>
      <c r="B243" s="128" t="s">
        <v>487</v>
      </c>
      <c r="C243" s="156">
        <v>7523</v>
      </c>
      <c r="D243" s="156">
        <v>1220</v>
      </c>
      <c r="E243" s="156">
        <v>420</v>
      </c>
      <c r="F243" s="156">
        <v>2788</v>
      </c>
      <c r="G243" s="156">
        <v>2250</v>
      </c>
      <c r="H243" s="156">
        <v>634</v>
      </c>
    </row>
    <row r="244" spans="1:8" x14ac:dyDescent="0.25">
      <c r="A244" s="123" t="s">
        <v>483</v>
      </c>
      <c r="B244" s="124" t="s">
        <v>488</v>
      </c>
      <c r="C244" s="157">
        <v>12000</v>
      </c>
      <c r="D244" s="157">
        <v>700</v>
      </c>
      <c r="E244" s="157">
        <v>220</v>
      </c>
      <c r="F244" s="157">
        <v>800</v>
      </c>
      <c r="G244" s="157">
        <v>300</v>
      </c>
      <c r="H244" s="157">
        <v>705</v>
      </c>
    </row>
    <row r="245" spans="1:8" x14ac:dyDescent="0.25">
      <c r="A245" s="127" t="s">
        <v>483</v>
      </c>
      <c r="B245" s="128" t="s">
        <v>489</v>
      </c>
      <c r="C245" s="156">
        <v>8504</v>
      </c>
      <c r="D245" s="156">
        <v>0</v>
      </c>
      <c r="E245" s="156">
        <v>250</v>
      </c>
      <c r="F245" s="156">
        <v>670</v>
      </c>
      <c r="G245" s="156">
        <v>1360</v>
      </c>
      <c r="H245" s="156">
        <v>0</v>
      </c>
    </row>
    <row r="246" spans="1:8" x14ac:dyDescent="0.25">
      <c r="A246" s="123" t="s">
        <v>483</v>
      </c>
      <c r="B246" s="124" t="s">
        <v>490</v>
      </c>
      <c r="C246" s="157">
        <v>5930</v>
      </c>
      <c r="D246" s="157">
        <v>1000</v>
      </c>
      <c r="E246" s="157">
        <v>400</v>
      </c>
      <c r="F246" s="157">
        <v>300</v>
      </c>
      <c r="G246" s="157">
        <v>200</v>
      </c>
      <c r="H246" s="157">
        <v>360</v>
      </c>
    </row>
    <row r="247" spans="1:8" x14ac:dyDescent="0.25">
      <c r="A247" s="127" t="s">
        <v>483</v>
      </c>
      <c r="B247" s="128" t="s">
        <v>491</v>
      </c>
      <c r="C247" s="156">
        <v>5024</v>
      </c>
      <c r="D247" s="156">
        <v>0</v>
      </c>
      <c r="E247" s="156">
        <v>200</v>
      </c>
      <c r="F247" s="156">
        <v>350</v>
      </c>
      <c r="G247" s="156">
        <v>650</v>
      </c>
      <c r="H247" s="156">
        <v>0</v>
      </c>
    </row>
    <row r="248" spans="1:8" x14ac:dyDescent="0.25">
      <c r="A248" s="123" t="s">
        <v>492</v>
      </c>
      <c r="B248" s="124" t="s">
        <v>493</v>
      </c>
      <c r="C248" s="157">
        <v>2970</v>
      </c>
      <c r="D248" s="157">
        <v>0</v>
      </c>
      <c r="E248" s="157">
        <v>150</v>
      </c>
      <c r="F248" s="157">
        <v>350</v>
      </c>
      <c r="G248" s="157">
        <v>350</v>
      </c>
      <c r="H248" s="157">
        <v>1215</v>
      </c>
    </row>
    <row r="249" spans="1:8" x14ac:dyDescent="0.25">
      <c r="A249" s="127" t="s">
        <v>494</v>
      </c>
      <c r="B249" s="128" t="s">
        <v>495</v>
      </c>
      <c r="C249" s="156">
        <v>5600</v>
      </c>
      <c r="D249" s="156">
        <v>0</v>
      </c>
      <c r="E249" s="156">
        <v>400</v>
      </c>
      <c r="F249" s="156">
        <v>597</v>
      </c>
      <c r="G249" s="156">
        <v>0</v>
      </c>
      <c r="H249" s="156">
        <v>50</v>
      </c>
    </row>
    <row r="250" spans="1:8" x14ac:dyDescent="0.25">
      <c r="A250" s="123" t="s">
        <v>494</v>
      </c>
      <c r="B250" s="124" t="s">
        <v>496</v>
      </c>
      <c r="C250" s="157">
        <v>5929</v>
      </c>
      <c r="D250" s="157">
        <v>200</v>
      </c>
      <c r="E250" s="157">
        <v>350</v>
      </c>
      <c r="F250" s="157">
        <v>675</v>
      </c>
      <c r="G250" s="157">
        <v>0</v>
      </c>
      <c r="H250" s="157">
        <v>0</v>
      </c>
    </row>
    <row r="251" spans="1:8" x14ac:dyDescent="0.25">
      <c r="A251" s="127" t="s">
        <v>494</v>
      </c>
      <c r="B251" s="128" t="s">
        <v>497</v>
      </c>
      <c r="C251" s="156">
        <v>4400</v>
      </c>
      <c r="D251" s="156">
        <v>0</v>
      </c>
      <c r="E251" s="156">
        <v>300</v>
      </c>
      <c r="F251" s="156">
        <v>1800</v>
      </c>
      <c r="G251" s="156">
        <v>0</v>
      </c>
      <c r="H251" s="156">
        <v>0</v>
      </c>
    </row>
    <row r="252" spans="1:8" x14ac:dyDescent="0.25">
      <c r="A252" s="123" t="s">
        <v>494</v>
      </c>
      <c r="B252" s="124" t="s">
        <v>498</v>
      </c>
      <c r="C252" s="157">
        <v>6700</v>
      </c>
      <c r="D252" s="157">
        <v>175</v>
      </c>
      <c r="E252" s="157">
        <v>150</v>
      </c>
      <c r="F252" s="157">
        <v>850</v>
      </c>
      <c r="G252" s="157">
        <v>0</v>
      </c>
      <c r="H252" s="157">
        <v>425</v>
      </c>
    </row>
    <row r="253" spans="1:8" x14ac:dyDescent="0.25">
      <c r="A253" s="127" t="s">
        <v>494</v>
      </c>
      <c r="B253" s="128" t="s">
        <v>499</v>
      </c>
      <c r="C253" s="156">
        <v>6069</v>
      </c>
      <c r="D253" s="156">
        <v>0</v>
      </c>
      <c r="E253" s="156">
        <v>100</v>
      </c>
      <c r="F253" s="156">
        <v>1170</v>
      </c>
      <c r="G253" s="156">
        <v>0</v>
      </c>
      <c r="H253" s="156">
        <v>0</v>
      </c>
    </row>
    <row r="254" spans="1:8" ht="13" thickBot="1" x14ac:dyDescent="0.3">
      <c r="A254" s="153" t="s">
        <v>494</v>
      </c>
      <c r="B254" s="154" t="s">
        <v>500</v>
      </c>
      <c r="C254" s="160">
        <v>4884</v>
      </c>
      <c r="D254" s="160">
        <v>260</v>
      </c>
      <c r="E254" s="160">
        <v>150</v>
      </c>
      <c r="F254" s="160">
        <v>775</v>
      </c>
      <c r="G254" s="160">
        <v>0</v>
      </c>
      <c r="H254" s="160">
        <v>564</v>
      </c>
    </row>
    <row r="255" spans="1:8" ht="13" x14ac:dyDescent="0.3">
      <c r="B255" s="164" t="s">
        <v>550</v>
      </c>
      <c r="C255" s="171">
        <v>243</v>
      </c>
      <c r="D255" s="171">
        <v>176</v>
      </c>
      <c r="E255" s="171">
        <v>231</v>
      </c>
      <c r="F255" s="171">
        <v>239</v>
      </c>
      <c r="G255" s="171">
        <v>155</v>
      </c>
      <c r="H255" s="171">
        <v>186</v>
      </c>
    </row>
    <row r="256" spans="1:8" ht="13.5" thickBot="1" x14ac:dyDescent="0.3">
      <c r="A256" s="163"/>
      <c r="B256" s="165" t="s">
        <v>551</v>
      </c>
      <c r="C256" s="172">
        <v>6050</v>
      </c>
      <c r="D256" s="172">
        <v>510</v>
      </c>
      <c r="E256" s="172">
        <v>226</v>
      </c>
      <c r="F256" s="172">
        <v>734</v>
      </c>
      <c r="G256" s="172">
        <v>727</v>
      </c>
      <c r="H256" s="172">
        <v>864</v>
      </c>
    </row>
    <row r="257" spans="1:1" ht="13" thickTop="1" x14ac:dyDescent="0.25"/>
    <row r="258" spans="1:1" x14ac:dyDescent="0.25">
      <c r="A258" s="161" t="s">
        <v>548</v>
      </c>
    </row>
    <row r="259" spans="1:1" x14ac:dyDescent="0.25">
      <c r="A259" s="161" t="s">
        <v>547</v>
      </c>
    </row>
    <row r="260" spans="1:1" x14ac:dyDescent="0.25">
      <c r="A260" s="150"/>
    </row>
    <row r="261" spans="1:1" x14ac:dyDescent="0.25">
      <c r="A261" s="42" t="s">
        <v>541</v>
      </c>
    </row>
    <row r="262" spans="1:1" x14ac:dyDescent="0.25">
      <c r="A262" s="42" t="s">
        <v>773</v>
      </c>
    </row>
  </sheetData>
  <autoFilter ref="A3:H256"/>
  <mergeCells count="2">
    <mergeCell ref="A2:B2"/>
    <mergeCell ref="A1:B1"/>
  </mergeCells>
  <hyperlinks>
    <hyperlink ref="A2:B2" location="TOC!A1" display="Return to Table of Contents"/>
  </hyperlinks>
  <pageMargins left="0.25" right="0.25" top="0.75" bottom="0.75" header="0.3" footer="0.3"/>
  <pageSetup scale="63" fitToWidth="0" fitToHeight="0" orientation="portrait" horizontalDpi="1200" verticalDpi="1200" r:id="rId1"/>
  <headerFooter>
    <oddHeader>&amp;L&amp;"Arial,Bold"2018-19 Survey of Allied Dental Education
Report 2 - Dental Assisting Education Programs</oddHeader>
  </headerFooter>
  <rowBreaks count="3" manualBreakCount="3">
    <brk id="78" max="7" man="1"/>
    <brk id="154" max="7" man="1"/>
    <brk id="232"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7"/>
  <sheetViews>
    <sheetView workbookViewId="0"/>
  </sheetViews>
  <sheetFormatPr defaultColWidth="9.1796875" defaultRowHeight="12.5" x14ac:dyDescent="0.25"/>
  <cols>
    <col min="1" max="1" width="17.1796875" style="1" customWidth="1"/>
    <col min="2" max="2" width="12.1796875" style="1" customWidth="1"/>
    <col min="3" max="4" width="10.81640625" style="1" customWidth="1"/>
    <col min="5" max="5" width="10.453125" style="1" customWidth="1"/>
    <col min="6" max="7" width="11.1796875" style="1" bestFit="1" customWidth="1"/>
    <col min="8" max="12" width="9.1796875" style="1"/>
    <col min="13" max="13" width="9.81640625" style="1" customWidth="1"/>
    <col min="14" max="14" width="11.26953125" style="1" customWidth="1"/>
    <col min="15" max="16384" width="9.1796875" style="1"/>
  </cols>
  <sheetData>
    <row r="1" spans="1:20" ht="15" x14ac:dyDescent="0.3">
      <c r="A1" s="2" t="s">
        <v>567</v>
      </c>
    </row>
    <row r="2" spans="1:20" x14ac:dyDescent="0.25">
      <c r="A2" s="350" t="s">
        <v>5</v>
      </c>
      <c r="B2" s="351"/>
    </row>
    <row r="3" spans="1:20" x14ac:dyDescent="0.25">
      <c r="A3" s="141"/>
    </row>
    <row r="4" spans="1:20" x14ac:dyDescent="0.25">
      <c r="A4" s="141"/>
    </row>
    <row r="5" spans="1:20" x14ac:dyDescent="0.25">
      <c r="A5" s="141"/>
    </row>
    <row r="6" spans="1:20" x14ac:dyDescent="0.25">
      <c r="A6" s="141"/>
    </row>
    <row r="8" spans="1:20" x14ac:dyDescent="0.25">
      <c r="B8" s="173"/>
      <c r="C8" s="174" t="s">
        <v>93</v>
      </c>
      <c r="D8" s="174" t="s">
        <v>94</v>
      </c>
      <c r="E8" s="174" t="s">
        <v>95</v>
      </c>
      <c r="F8" s="174" t="s">
        <v>96</v>
      </c>
      <c r="G8" s="174" t="s">
        <v>97</v>
      </c>
      <c r="H8" s="174" t="s">
        <v>98</v>
      </c>
      <c r="I8" s="42" t="s">
        <v>99</v>
      </c>
      <c r="J8" s="42" t="s">
        <v>100</v>
      </c>
      <c r="K8" s="42" t="s">
        <v>101</v>
      </c>
      <c r="L8" s="42" t="s">
        <v>102</v>
      </c>
      <c r="M8" s="42" t="s">
        <v>103</v>
      </c>
    </row>
    <row r="9" spans="1:20" x14ac:dyDescent="0.25">
      <c r="A9" s="8"/>
      <c r="B9" s="173" t="s">
        <v>552</v>
      </c>
      <c r="C9" s="175">
        <v>6791</v>
      </c>
      <c r="D9" s="175">
        <v>7613</v>
      </c>
      <c r="E9" s="175">
        <v>7991</v>
      </c>
      <c r="F9" s="176">
        <v>8882</v>
      </c>
      <c r="G9" s="176">
        <v>8643.15</v>
      </c>
      <c r="H9" s="176">
        <v>9185.83</v>
      </c>
      <c r="I9" s="177">
        <v>9159.0400000000009</v>
      </c>
      <c r="J9" s="177">
        <v>8849</v>
      </c>
      <c r="K9" s="177">
        <v>8876</v>
      </c>
      <c r="L9" s="177">
        <v>8910</v>
      </c>
      <c r="M9" s="177">
        <v>9222</v>
      </c>
    </row>
    <row r="10" spans="1:20" x14ac:dyDescent="0.25">
      <c r="A10" s="8"/>
      <c r="B10" s="173" t="s">
        <v>553</v>
      </c>
      <c r="C10" s="175">
        <v>7624</v>
      </c>
      <c r="D10" s="175">
        <v>8557</v>
      </c>
      <c r="E10" s="175">
        <v>8697</v>
      </c>
      <c r="F10" s="176">
        <v>9611</v>
      </c>
      <c r="G10" s="176">
        <v>9362</v>
      </c>
      <c r="H10" s="176">
        <v>9996.06</v>
      </c>
      <c r="I10" s="177">
        <v>10132.129999999999</v>
      </c>
      <c r="J10" s="177">
        <v>9893</v>
      </c>
      <c r="K10" s="177">
        <v>9997</v>
      </c>
      <c r="L10" s="177">
        <v>9871</v>
      </c>
      <c r="M10" s="177">
        <v>10182</v>
      </c>
    </row>
    <row r="11" spans="1:20" x14ac:dyDescent="0.25">
      <c r="A11" s="8"/>
      <c r="B11" s="173" t="s">
        <v>554</v>
      </c>
      <c r="C11" s="175">
        <v>10969</v>
      </c>
      <c r="D11" s="175">
        <v>11680</v>
      </c>
      <c r="E11" s="175">
        <v>12136</v>
      </c>
      <c r="F11" s="176">
        <v>13063</v>
      </c>
      <c r="G11" s="176">
        <v>13016</v>
      </c>
      <c r="H11" s="176">
        <v>14060.13</v>
      </c>
      <c r="I11" s="177">
        <v>14333.65</v>
      </c>
      <c r="J11" s="177">
        <v>14123</v>
      </c>
      <c r="K11" s="177">
        <v>14560</v>
      </c>
      <c r="L11" s="177">
        <v>15144</v>
      </c>
      <c r="M11" s="177">
        <v>15261</v>
      </c>
    </row>
    <row r="12" spans="1:20" x14ac:dyDescent="0.25">
      <c r="A12" s="8"/>
      <c r="B12" s="8"/>
      <c r="C12" s="8"/>
      <c r="D12" s="8"/>
      <c r="E12" s="8"/>
      <c r="F12" s="8"/>
      <c r="G12" s="8"/>
      <c r="H12" s="8"/>
      <c r="I12" s="8"/>
      <c r="J12" s="8"/>
      <c r="K12" s="8"/>
      <c r="L12" s="8"/>
      <c r="M12" s="8"/>
    </row>
    <row r="13" spans="1:20" x14ac:dyDescent="0.25">
      <c r="A13" s="8"/>
      <c r="B13" s="8"/>
      <c r="C13" s="8"/>
      <c r="D13" s="8"/>
      <c r="E13" s="8"/>
      <c r="F13" s="8"/>
      <c r="G13" s="8"/>
      <c r="H13" s="8"/>
      <c r="I13" s="8"/>
      <c r="J13" s="8"/>
      <c r="K13" s="8"/>
      <c r="L13" s="8"/>
      <c r="M13" s="8"/>
    </row>
    <row r="14" spans="1:20" x14ac:dyDescent="0.25">
      <c r="A14" s="8"/>
      <c r="B14" s="8"/>
      <c r="C14" s="8"/>
      <c r="D14" s="8"/>
      <c r="E14" s="8"/>
      <c r="F14" s="8"/>
      <c r="G14" s="8"/>
      <c r="H14" s="8"/>
      <c r="I14" s="8"/>
      <c r="J14" s="8"/>
      <c r="K14" s="8"/>
      <c r="L14" s="8"/>
      <c r="M14" s="8"/>
    </row>
    <row r="15" spans="1:20" x14ac:dyDescent="0.25">
      <c r="A15" s="8"/>
      <c r="B15" s="8"/>
      <c r="C15" s="8"/>
      <c r="D15" s="8"/>
      <c r="E15" s="8"/>
      <c r="F15" s="8"/>
      <c r="G15" s="8"/>
      <c r="H15" s="8"/>
      <c r="I15" s="8"/>
      <c r="J15" s="8"/>
      <c r="K15" s="8"/>
      <c r="L15" s="8"/>
      <c r="M15" s="8"/>
    </row>
    <row r="16" spans="1:20" x14ac:dyDescent="0.25">
      <c r="A16" s="8"/>
      <c r="B16" s="8"/>
      <c r="C16" s="8"/>
      <c r="D16" s="8"/>
      <c r="E16" s="8"/>
      <c r="F16" s="8"/>
      <c r="G16" s="8"/>
      <c r="H16" s="8"/>
      <c r="I16" s="8"/>
      <c r="J16" s="8"/>
      <c r="K16" s="8"/>
      <c r="L16" s="8"/>
      <c r="M16" s="8"/>
      <c r="P16" s="42"/>
      <c r="Q16" s="42"/>
      <c r="R16" s="42"/>
      <c r="S16" s="42"/>
      <c r="T16" s="42"/>
    </row>
    <row r="17" spans="1:20" ht="13" x14ac:dyDescent="0.25">
      <c r="A17" s="8"/>
      <c r="B17" s="106" t="s">
        <v>171</v>
      </c>
      <c r="C17" s="106" t="s">
        <v>138</v>
      </c>
      <c r="D17" s="106" t="s">
        <v>555</v>
      </c>
      <c r="E17" s="8"/>
      <c r="F17" s="8"/>
      <c r="G17" s="8"/>
      <c r="H17" s="8"/>
      <c r="I17" s="8"/>
      <c r="J17" s="8"/>
      <c r="K17" s="8"/>
      <c r="L17" s="8"/>
      <c r="M17" s="8"/>
      <c r="P17" s="236"/>
      <c r="Q17" s="236"/>
      <c r="R17" s="236"/>
      <c r="S17" s="236"/>
      <c r="T17" s="42"/>
    </row>
    <row r="18" spans="1:20" ht="13" x14ac:dyDescent="0.25">
      <c r="A18" s="8"/>
      <c r="B18" s="188" t="s">
        <v>556</v>
      </c>
      <c r="C18" s="110">
        <v>246</v>
      </c>
      <c r="D18" s="110">
        <v>9185</v>
      </c>
      <c r="E18" s="8"/>
      <c r="F18" s="8"/>
      <c r="G18" s="8"/>
      <c r="H18" s="8"/>
      <c r="I18" s="8"/>
      <c r="J18" s="8"/>
      <c r="K18" s="8"/>
      <c r="L18" s="8"/>
      <c r="M18" s="8"/>
      <c r="P18" s="266"/>
      <c r="Q18" s="266"/>
      <c r="R18" s="266"/>
      <c r="S18" s="266"/>
      <c r="T18" s="42"/>
    </row>
    <row r="19" spans="1:20" ht="13" x14ac:dyDescent="0.25">
      <c r="A19" s="8"/>
      <c r="B19" s="188" t="s">
        <v>557</v>
      </c>
      <c r="C19" s="110">
        <v>246</v>
      </c>
      <c r="D19" s="110">
        <v>10141</v>
      </c>
      <c r="E19" s="8"/>
      <c r="F19" s="8"/>
      <c r="G19" s="8"/>
      <c r="H19" s="8"/>
      <c r="I19" s="8"/>
      <c r="J19" s="8"/>
      <c r="K19" s="8"/>
      <c r="L19" s="8"/>
      <c r="M19" s="8"/>
      <c r="P19" s="266"/>
      <c r="Q19" s="266"/>
      <c r="R19" s="266"/>
      <c r="S19" s="266"/>
      <c r="T19" s="42"/>
    </row>
    <row r="20" spans="1:20" ht="13" x14ac:dyDescent="0.25">
      <c r="A20" s="8"/>
      <c r="B20" s="188" t="s">
        <v>558</v>
      </c>
      <c r="C20" s="110">
        <v>246</v>
      </c>
      <c r="D20" s="110">
        <v>15199</v>
      </c>
      <c r="E20" s="8"/>
      <c r="F20" s="8"/>
      <c r="G20" s="8"/>
      <c r="H20" s="8"/>
      <c r="I20" s="8"/>
      <c r="J20" s="8"/>
      <c r="K20" s="8"/>
      <c r="L20" s="8"/>
      <c r="M20" s="8"/>
      <c r="P20" s="266"/>
      <c r="Q20" s="266"/>
      <c r="R20" s="266"/>
      <c r="S20" s="266"/>
      <c r="T20" s="42"/>
    </row>
    <row r="21" spans="1:20" x14ac:dyDescent="0.25">
      <c r="A21" s="8"/>
      <c r="B21" s="8"/>
      <c r="C21" s="8"/>
      <c r="D21" s="8"/>
      <c r="E21" s="8"/>
      <c r="F21" s="8"/>
      <c r="G21" s="8"/>
      <c r="H21" s="8"/>
      <c r="I21" s="8"/>
      <c r="J21" s="8"/>
      <c r="K21" s="8"/>
      <c r="L21" s="8"/>
      <c r="M21" s="8"/>
      <c r="P21" s="266"/>
      <c r="Q21" s="266"/>
      <c r="R21" s="266"/>
      <c r="S21" s="266"/>
      <c r="T21" s="42"/>
    </row>
    <row r="22" spans="1:20" x14ac:dyDescent="0.25">
      <c r="A22" s="8"/>
      <c r="B22" s="8"/>
      <c r="C22" s="8"/>
      <c r="D22" s="8"/>
      <c r="E22" s="8"/>
      <c r="F22" s="8"/>
      <c r="G22" s="8"/>
      <c r="H22" s="8"/>
      <c r="I22" s="8"/>
      <c r="J22" s="8"/>
      <c r="K22" s="8"/>
      <c r="L22" s="8"/>
      <c r="M22" s="8"/>
      <c r="P22" s="266"/>
      <c r="Q22" s="266"/>
      <c r="R22" s="266"/>
      <c r="S22" s="266"/>
      <c r="T22" s="42"/>
    </row>
    <row r="23" spans="1:20" x14ac:dyDescent="0.25">
      <c r="A23" s="8"/>
      <c r="B23" s="8"/>
      <c r="C23" s="8"/>
      <c r="D23" s="8"/>
      <c r="E23" s="8"/>
      <c r="F23" s="8"/>
      <c r="G23" s="8"/>
      <c r="H23" s="8"/>
      <c r="I23" s="8"/>
      <c r="J23" s="8"/>
      <c r="K23" s="8"/>
      <c r="L23" s="8"/>
      <c r="M23" s="8"/>
      <c r="P23" s="42"/>
      <c r="Q23" s="42"/>
      <c r="R23" s="42"/>
      <c r="S23" s="42"/>
      <c r="T23" s="42"/>
    </row>
    <row r="24" spans="1:20" x14ac:dyDescent="0.25">
      <c r="A24" s="8"/>
      <c r="B24" s="8"/>
      <c r="C24" s="8"/>
      <c r="D24" s="8"/>
      <c r="E24" s="8"/>
      <c r="F24" s="8"/>
      <c r="G24" s="8"/>
      <c r="H24" s="8"/>
      <c r="I24" s="8"/>
      <c r="J24" s="8"/>
      <c r="K24" s="8"/>
      <c r="L24" s="8"/>
      <c r="M24" s="8"/>
    </row>
    <row r="25" spans="1:20" x14ac:dyDescent="0.25">
      <c r="A25" s="8"/>
      <c r="B25" s="8"/>
      <c r="C25" s="8"/>
      <c r="D25" s="8"/>
      <c r="E25" s="8"/>
      <c r="F25" s="8"/>
      <c r="G25" s="8"/>
      <c r="H25" s="8"/>
      <c r="I25" s="8"/>
      <c r="J25" s="8"/>
      <c r="K25" s="8"/>
      <c r="L25" s="8"/>
      <c r="M25" s="8"/>
    </row>
    <row r="26" spans="1:20" x14ac:dyDescent="0.25">
      <c r="A26" s="8"/>
      <c r="B26" s="8"/>
      <c r="C26" s="8"/>
      <c r="D26" s="8"/>
      <c r="E26" s="8"/>
      <c r="F26" s="8"/>
      <c r="G26" s="8"/>
      <c r="H26" s="8"/>
      <c r="I26" s="8"/>
      <c r="J26" s="8"/>
      <c r="K26" s="8"/>
      <c r="L26" s="8"/>
      <c r="M26" s="8"/>
    </row>
    <row r="27" spans="1:20" x14ac:dyDescent="0.25">
      <c r="A27" s="173" t="s">
        <v>559</v>
      </c>
      <c r="B27" s="8"/>
      <c r="C27" s="8"/>
      <c r="D27" s="8"/>
      <c r="E27" s="8"/>
      <c r="F27" s="8"/>
      <c r="G27" s="8"/>
      <c r="H27" s="8"/>
      <c r="I27" s="8"/>
      <c r="J27" s="8"/>
      <c r="K27" s="8"/>
      <c r="L27" s="8"/>
      <c r="M27" s="8"/>
    </row>
    <row r="28" spans="1:20" x14ac:dyDescent="0.25">
      <c r="A28" s="8"/>
      <c r="B28" s="8"/>
      <c r="C28" s="8"/>
      <c r="D28" s="8"/>
      <c r="E28" s="8"/>
      <c r="F28" s="8"/>
      <c r="G28" s="8"/>
      <c r="H28" s="8"/>
      <c r="I28" s="8"/>
      <c r="J28" s="8"/>
      <c r="K28" s="8"/>
      <c r="L28" s="8"/>
      <c r="M28" s="8"/>
    </row>
    <row r="29" spans="1:20" x14ac:dyDescent="0.25">
      <c r="A29" s="11" t="s">
        <v>560</v>
      </c>
      <c r="J29" s="48"/>
    </row>
    <row r="30" spans="1:20" x14ac:dyDescent="0.25">
      <c r="A30" s="12" t="s">
        <v>773</v>
      </c>
    </row>
    <row r="32" spans="1:20" ht="15" x14ac:dyDescent="0.3">
      <c r="A32" s="2" t="s">
        <v>568</v>
      </c>
      <c r="N32" s="8"/>
    </row>
    <row r="35" spans="2:20" x14ac:dyDescent="0.25">
      <c r="N35" s="8"/>
    </row>
    <row r="36" spans="2:20" ht="12.75" customHeight="1" x14ac:dyDescent="0.25">
      <c r="N36" s="178"/>
      <c r="R36" s="179"/>
      <c r="S36" s="179"/>
      <c r="T36" s="179"/>
    </row>
    <row r="37" spans="2:20" ht="62.5" x14ac:dyDescent="0.25">
      <c r="B37" s="180" t="s">
        <v>570</v>
      </c>
      <c r="C37" s="180" t="s">
        <v>571</v>
      </c>
      <c r="D37" s="180" t="s">
        <v>572</v>
      </c>
      <c r="E37" s="19" t="s">
        <v>573</v>
      </c>
      <c r="F37" s="180" t="s">
        <v>574</v>
      </c>
      <c r="G37" s="180"/>
      <c r="M37" s="179"/>
      <c r="N37" s="179"/>
      <c r="O37" s="179"/>
      <c r="P37" s="179"/>
    </row>
    <row r="38" spans="2:20" ht="13" x14ac:dyDescent="0.25">
      <c r="B38" s="181">
        <v>10453</v>
      </c>
      <c r="C38" s="182">
        <v>5048</v>
      </c>
      <c r="D38" s="181">
        <v>5893</v>
      </c>
      <c r="E38" s="183">
        <v>9087</v>
      </c>
      <c r="F38" s="182">
        <v>9569</v>
      </c>
      <c r="G38" s="181"/>
      <c r="M38" s="140"/>
      <c r="N38" s="140"/>
      <c r="O38" s="140"/>
      <c r="P38" s="140"/>
    </row>
    <row r="39" spans="2:20" ht="12.75" customHeight="1" x14ac:dyDescent="0.25">
      <c r="M39" s="140"/>
      <c r="N39" s="140"/>
      <c r="O39" s="52"/>
      <c r="P39" s="52"/>
    </row>
    <row r="40" spans="2:20" ht="13" x14ac:dyDescent="0.25">
      <c r="M40" s="140"/>
      <c r="N40" s="140"/>
      <c r="O40" s="52"/>
      <c r="P40" s="52"/>
    </row>
    <row r="41" spans="2:20" ht="13.5" customHeight="1" thickBot="1" x14ac:dyDescent="0.3">
      <c r="M41" s="140"/>
      <c r="N41" s="140"/>
      <c r="O41" s="52"/>
      <c r="P41" s="52"/>
    </row>
    <row r="42" spans="2:20" ht="13.4" customHeight="1" x14ac:dyDescent="0.25">
      <c r="B42" s="367" t="s">
        <v>561</v>
      </c>
      <c r="C42" s="368"/>
      <c r="D42" s="368"/>
      <c r="E42" s="368"/>
      <c r="G42" s="369"/>
      <c r="H42" s="369"/>
      <c r="I42" s="369"/>
      <c r="J42" s="369"/>
      <c r="M42" s="140"/>
      <c r="N42" s="140"/>
      <c r="O42" s="52"/>
      <c r="P42" s="52"/>
    </row>
    <row r="43" spans="2:20" ht="13" x14ac:dyDescent="0.25">
      <c r="B43" s="184" t="s">
        <v>562</v>
      </c>
      <c r="C43" s="185" t="s">
        <v>563</v>
      </c>
      <c r="D43" s="185" t="s">
        <v>555</v>
      </c>
      <c r="E43" s="185" t="s">
        <v>138</v>
      </c>
      <c r="G43" s="106"/>
      <c r="H43" s="106"/>
      <c r="I43" s="106"/>
      <c r="J43" s="106"/>
      <c r="M43" s="140"/>
      <c r="N43" s="140"/>
      <c r="O43" s="52"/>
      <c r="P43" s="52"/>
    </row>
    <row r="44" spans="2:20" ht="21" x14ac:dyDescent="0.25">
      <c r="B44" s="184" t="s">
        <v>564</v>
      </c>
      <c r="C44" s="185">
        <v>14</v>
      </c>
      <c r="D44" s="186">
        <v>10453</v>
      </c>
      <c r="E44" s="186">
        <v>14</v>
      </c>
      <c r="G44" s="106"/>
      <c r="H44" s="106"/>
      <c r="I44" s="108"/>
      <c r="J44" s="108"/>
      <c r="M44" s="140"/>
      <c r="N44" s="140"/>
      <c r="O44" s="52"/>
      <c r="P44" s="52"/>
    </row>
    <row r="45" spans="2:20" ht="21" x14ac:dyDescent="0.25">
      <c r="B45" s="184" t="s">
        <v>569</v>
      </c>
      <c r="C45" s="185">
        <v>146</v>
      </c>
      <c r="D45" s="186">
        <v>5048</v>
      </c>
      <c r="E45" s="186">
        <v>146</v>
      </c>
      <c r="G45" s="106"/>
      <c r="H45" s="106"/>
      <c r="I45" s="108"/>
      <c r="J45" s="108"/>
      <c r="M45" s="140"/>
      <c r="N45" s="140"/>
      <c r="O45" s="52"/>
      <c r="P45" s="52"/>
    </row>
    <row r="46" spans="2:20" ht="21" x14ac:dyDescent="0.25">
      <c r="B46" s="184" t="s">
        <v>565</v>
      </c>
      <c r="C46" s="185">
        <v>59</v>
      </c>
      <c r="D46" s="186">
        <v>5893</v>
      </c>
      <c r="E46" s="186">
        <v>59</v>
      </c>
      <c r="G46" s="106"/>
      <c r="H46" s="106"/>
      <c r="I46" s="108"/>
      <c r="J46" s="108"/>
      <c r="M46" s="140"/>
      <c r="N46" s="140"/>
      <c r="O46" s="52"/>
      <c r="P46" s="52"/>
    </row>
    <row r="47" spans="2:20" ht="21" x14ac:dyDescent="0.25">
      <c r="B47" s="184" t="s">
        <v>566</v>
      </c>
      <c r="C47" s="185">
        <v>20</v>
      </c>
      <c r="D47" s="186">
        <v>9087</v>
      </c>
      <c r="E47" s="186">
        <v>20</v>
      </c>
      <c r="G47" s="106"/>
      <c r="H47" s="106"/>
      <c r="I47" s="108"/>
      <c r="J47" s="108"/>
    </row>
    <row r="48" spans="2:20" ht="13" x14ac:dyDescent="0.25">
      <c r="B48" s="184" t="s">
        <v>136</v>
      </c>
      <c r="C48" s="185">
        <v>6</v>
      </c>
      <c r="D48" s="186">
        <v>9569</v>
      </c>
      <c r="E48" s="186">
        <v>6</v>
      </c>
      <c r="G48" s="106"/>
      <c r="H48" s="106"/>
      <c r="I48" s="108"/>
      <c r="J48" s="108"/>
    </row>
    <row r="54" spans="1:1" x14ac:dyDescent="0.25">
      <c r="A54" s="173" t="s">
        <v>559</v>
      </c>
    </row>
    <row r="56" spans="1:1" x14ac:dyDescent="0.25">
      <c r="A56" s="11" t="s">
        <v>504</v>
      </c>
    </row>
    <row r="57" spans="1:1" x14ac:dyDescent="0.25">
      <c r="A57" s="187" t="s">
        <v>773</v>
      </c>
    </row>
  </sheetData>
  <mergeCells count="3">
    <mergeCell ref="A2:B2"/>
    <mergeCell ref="B42:E42"/>
    <mergeCell ref="G42:J42"/>
  </mergeCells>
  <hyperlinks>
    <hyperlink ref="A2" location="TOC!A1" display="Return to Table of Contents"/>
  </hyperlinks>
  <pageMargins left="0.25" right="0.25" top="0.75" bottom="0.75" header="0.3" footer="0.3"/>
  <pageSetup scale="69" fitToHeight="0" orientation="portrait" horizontalDpi="1200" verticalDpi="1200" r:id="rId1"/>
  <headerFooter>
    <oddHeader>&amp;L&amp;"Arial,Bold"2018-19 Survey of Allied Dental Education
Report 2 - Dental Assisting Education Programs</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zoomScaleNormal="100" workbookViewId="0">
      <pane xSplit="1" ySplit="4" topLeftCell="B5" activePane="bottomRight" state="frozen"/>
      <selection pane="topRight"/>
      <selection pane="bottomLeft"/>
      <selection pane="bottomRight"/>
    </sheetView>
  </sheetViews>
  <sheetFormatPr defaultColWidth="9.1796875" defaultRowHeight="12.5" x14ac:dyDescent="0.25"/>
  <cols>
    <col min="1" max="1" width="27.81640625" style="1" customWidth="1"/>
    <col min="2" max="2" width="6.1796875" style="1" customWidth="1"/>
    <col min="3" max="3" width="7.54296875" style="1" customWidth="1"/>
    <col min="4" max="4" width="7" style="1" customWidth="1"/>
    <col min="5" max="5" width="6.81640625" style="1" customWidth="1"/>
    <col min="6" max="6" width="6.1796875" style="1" customWidth="1"/>
    <col min="7" max="7" width="7" style="1" customWidth="1"/>
    <col min="8" max="8" width="6.453125" style="1" customWidth="1"/>
    <col min="9" max="9" width="7.54296875" style="1" customWidth="1"/>
    <col min="10" max="10" width="6.453125" style="1" customWidth="1"/>
    <col min="11" max="11" width="6.1796875" style="1" customWidth="1"/>
    <col min="12" max="12" width="8.1796875" style="1" customWidth="1"/>
    <col min="13" max="13" width="7" style="1" customWidth="1"/>
    <col min="14" max="14" width="8.54296875" style="1" customWidth="1"/>
    <col min="15" max="15" width="7.1796875" style="1" customWidth="1"/>
    <col min="16" max="16" width="9.1796875" style="1"/>
    <col min="17" max="17" width="12.1796875" style="1" customWidth="1"/>
    <col min="18" max="16384" width="9.1796875" style="1"/>
  </cols>
  <sheetData>
    <row r="1" spans="1:31" ht="13" x14ac:dyDescent="0.3">
      <c r="A1" s="202" t="s">
        <v>598</v>
      </c>
    </row>
    <row r="2" spans="1:31" ht="13" x14ac:dyDescent="0.3">
      <c r="A2" s="167" t="s">
        <v>5</v>
      </c>
      <c r="B2" s="2" t="s">
        <v>610</v>
      </c>
    </row>
    <row r="3" spans="1:31" s="2" customFormat="1" ht="15" x14ac:dyDescent="0.3">
      <c r="A3" s="330"/>
      <c r="B3" s="370" t="s">
        <v>599</v>
      </c>
      <c r="C3" s="371"/>
      <c r="D3" s="371"/>
      <c r="E3" s="371"/>
      <c r="F3" s="370" t="s">
        <v>600</v>
      </c>
      <c r="G3" s="371"/>
      <c r="H3" s="371"/>
      <c r="I3" s="371"/>
      <c r="J3" s="370" t="s">
        <v>601</v>
      </c>
      <c r="K3" s="371"/>
      <c r="L3" s="371"/>
      <c r="M3" s="371"/>
      <c r="N3" s="370" t="s">
        <v>602</v>
      </c>
      <c r="O3" s="372"/>
      <c r="Q3" s="1"/>
      <c r="R3" s="1"/>
      <c r="S3" s="203"/>
      <c r="T3" s="1"/>
      <c r="U3" s="1"/>
      <c r="V3" s="1"/>
      <c r="W3" s="1"/>
      <c r="X3" s="1"/>
    </row>
    <row r="4" spans="1:31" s="2" customFormat="1" ht="13" x14ac:dyDescent="0.3">
      <c r="A4" s="331"/>
      <c r="B4" s="373" t="s">
        <v>587</v>
      </c>
      <c r="C4" s="352"/>
      <c r="D4" s="373" t="s">
        <v>586</v>
      </c>
      <c r="E4" s="352"/>
      <c r="F4" s="373" t="s">
        <v>587</v>
      </c>
      <c r="G4" s="352"/>
      <c r="H4" s="373" t="s">
        <v>586</v>
      </c>
      <c r="I4" s="352"/>
      <c r="J4" s="373" t="s">
        <v>587</v>
      </c>
      <c r="K4" s="352"/>
      <c r="L4" s="373" t="s">
        <v>586</v>
      </c>
      <c r="M4" s="352"/>
      <c r="N4" s="200"/>
      <c r="O4" s="63"/>
      <c r="Q4" s="1"/>
      <c r="R4" s="1"/>
      <c r="S4" s="1"/>
      <c r="U4" s="1"/>
      <c r="V4" s="1"/>
      <c r="W4" s="1"/>
      <c r="X4" s="1"/>
    </row>
    <row r="5" spans="1:31" s="201" customFormat="1" ht="13" x14ac:dyDescent="0.3">
      <c r="A5" s="317" t="s">
        <v>597</v>
      </c>
      <c r="B5" s="317" t="s">
        <v>138</v>
      </c>
      <c r="C5" s="314" t="s">
        <v>139</v>
      </c>
      <c r="D5" s="317" t="s">
        <v>138</v>
      </c>
      <c r="E5" s="314" t="s">
        <v>139</v>
      </c>
      <c r="F5" s="317" t="s">
        <v>138</v>
      </c>
      <c r="G5" s="314" t="s">
        <v>139</v>
      </c>
      <c r="H5" s="317" t="s">
        <v>138</v>
      </c>
      <c r="I5" s="314" t="s">
        <v>139</v>
      </c>
      <c r="J5" s="317" t="s">
        <v>138</v>
      </c>
      <c r="K5" s="314" t="s">
        <v>139</v>
      </c>
      <c r="L5" s="317" t="s">
        <v>138</v>
      </c>
      <c r="M5" s="314" t="s">
        <v>139</v>
      </c>
      <c r="N5" s="317" t="s">
        <v>138</v>
      </c>
      <c r="O5" s="315" t="s">
        <v>139</v>
      </c>
      <c r="P5" s="204"/>
      <c r="Q5" s="48"/>
      <c r="R5" s="48"/>
      <c r="S5" s="48"/>
      <c r="T5" s="73"/>
      <c r="U5" s="48"/>
      <c r="V5" s="48"/>
      <c r="W5" s="48"/>
      <c r="X5" s="48"/>
    </row>
    <row r="6" spans="1:31" ht="15" customHeight="1" x14ac:dyDescent="0.25">
      <c r="A6" s="199" t="s">
        <v>596</v>
      </c>
      <c r="B6" s="199">
        <v>252</v>
      </c>
      <c r="C6" s="196">
        <f>(B6/B$11)*100</f>
        <v>66.141732283464577</v>
      </c>
      <c r="D6" s="205">
        <v>4894</v>
      </c>
      <c r="E6" s="196">
        <f>(D6/D$11)*100</f>
        <v>90.898959881129272</v>
      </c>
      <c r="F6" s="206">
        <v>22</v>
      </c>
      <c r="G6" s="196">
        <f>(F6/F$11)*100</f>
        <v>95.652173913043484</v>
      </c>
      <c r="H6" s="207">
        <v>412</v>
      </c>
      <c r="I6" s="196">
        <f>(H6/H$11)*100</f>
        <v>97.862232779097397</v>
      </c>
      <c r="J6" s="207">
        <f>SUM(B6,F6)</f>
        <v>274</v>
      </c>
      <c r="K6" s="196">
        <f>(J6/J$11)*100</f>
        <v>67.821782178217831</v>
      </c>
      <c r="L6" s="205">
        <f>SUM(D6,H6)</f>
        <v>5306</v>
      </c>
      <c r="M6" s="196">
        <f>(L6/L$11)*100</f>
        <v>91.403962101636509</v>
      </c>
      <c r="N6" s="205">
        <f>SUM(J6, L6)</f>
        <v>5580</v>
      </c>
      <c r="O6" s="196">
        <f t="shared" ref="O6:O11" si="0">(N6/$N$11)*100</f>
        <v>89.681774349083895</v>
      </c>
      <c r="P6" s="106"/>
      <c r="Q6" s="106"/>
      <c r="R6" s="106"/>
      <c r="S6" s="166"/>
      <c r="T6" s="166"/>
      <c r="U6" s="166"/>
      <c r="V6" s="166"/>
      <c r="W6" s="48"/>
      <c r="X6" s="48"/>
    </row>
    <row r="7" spans="1:31" ht="15" customHeight="1" x14ac:dyDescent="0.25">
      <c r="A7" s="199" t="s">
        <v>595</v>
      </c>
      <c r="B7" s="199">
        <v>0</v>
      </c>
      <c r="C7" s="196">
        <f>(B7/B$11)*100</f>
        <v>0</v>
      </c>
      <c r="D7" s="205">
        <v>13</v>
      </c>
      <c r="E7" s="196">
        <f t="shared" ref="E7:E11" si="1">(D7/D$11)*100</f>
        <v>0.24145616641901932</v>
      </c>
      <c r="F7" s="206">
        <v>0</v>
      </c>
      <c r="G7" s="196">
        <f t="shared" ref="G7:G11" si="2">(F7/F$11)*100</f>
        <v>0</v>
      </c>
      <c r="H7" s="207">
        <v>0</v>
      </c>
      <c r="I7" s="196">
        <f t="shared" ref="I7:I11" si="3">(H7/H$11)*100</f>
        <v>0</v>
      </c>
      <c r="J7" s="207">
        <f>SUM(B7,F7)</f>
        <v>0</v>
      </c>
      <c r="K7" s="196">
        <f t="shared" ref="K7:K11" si="4">(J7/J$11)*100</f>
        <v>0</v>
      </c>
      <c r="L7" s="205">
        <f t="shared" ref="L7:L9" si="5">SUM(D7,H7)</f>
        <v>13</v>
      </c>
      <c r="M7" s="196">
        <f t="shared" ref="M7:M11" si="6">(L7/L$11)*100</f>
        <v>0.22394487510766581</v>
      </c>
      <c r="N7" s="205">
        <f t="shared" ref="N7:N9" si="7">SUM(J7, L7)</f>
        <v>13</v>
      </c>
      <c r="O7" s="196">
        <f t="shared" si="0"/>
        <v>0.20893603342976536</v>
      </c>
      <c r="P7" s="234"/>
      <c r="Q7" s="235"/>
      <c r="R7" s="235"/>
      <c r="S7" s="46"/>
      <c r="T7" s="46"/>
      <c r="U7" s="45"/>
      <c r="V7" s="45"/>
      <c r="W7" s="48"/>
      <c r="X7" s="48"/>
    </row>
    <row r="8" spans="1:31" ht="15" customHeight="1" x14ac:dyDescent="0.3">
      <c r="A8" s="199" t="s">
        <v>136</v>
      </c>
      <c r="B8" s="199">
        <v>26</v>
      </c>
      <c r="C8" s="196">
        <f>(B8/B$11)*100</f>
        <v>6.8241469816272966</v>
      </c>
      <c r="D8" s="205">
        <v>194</v>
      </c>
      <c r="E8" s="196">
        <f t="shared" si="1"/>
        <v>3.6032689450222879</v>
      </c>
      <c r="F8" s="206">
        <v>0</v>
      </c>
      <c r="G8" s="196">
        <f t="shared" si="2"/>
        <v>0</v>
      </c>
      <c r="H8" s="207">
        <v>8</v>
      </c>
      <c r="I8" s="196">
        <f t="shared" si="3"/>
        <v>1.9002375296912115</v>
      </c>
      <c r="J8" s="207">
        <f>SUM(B8,F8)</f>
        <v>26</v>
      </c>
      <c r="K8" s="196">
        <f t="shared" si="4"/>
        <v>6.435643564356436</v>
      </c>
      <c r="L8" s="205">
        <f t="shared" si="5"/>
        <v>202</v>
      </c>
      <c r="M8" s="196">
        <f t="shared" si="6"/>
        <v>3.4797588285960379</v>
      </c>
      <c r="N8" s="205">
        <f t="shared" si="7"/>
        <v>228</v>
      </c>
      <c r="O8" s="196">
        <f t="shared" si="0"/>
        <v>3.664416586306654</v>
      </c>
      <c r="P8" s="234"/>
      <c r="Q8" s="235"/>
      <c r="R8" s="235"/>
      <c r="S8" s="46"/>
      <c r="T8" s="46"/>
      <c r="U8" s="45"/>
      <c r="V8" s="45"/>
      <c r="W8" s="73"/>
      <c r="X8" s="48"/>
    </row>
    <row r="9" spans="1:31" ht="15" customHeight="1" x14ac:dyDescent="0.25">
      <c r="A9" s="199" t="s">
        <v>577</v>
      </c>
      <c r="B9" s="199">
        <v>103</v>
      </c>
      <c r="C9" s="196">
        <f>(B9/B$11)*100</f>
        <v>27.034120734908136</v>
      </c>
      <c r="D9" s="205">
        <v>283</v>
      </c>
      <c r="E9" s="196">
        <f t="shared" si="1"/>
        <v>5.2563150074294205</v>
      </c>
      <c r="F9" s="206">
        <v>1</v>
      </c>
      <c r="G9" s="196">
        <f t="shared" si="2"/>
        <v>4.3478260869565215</v>
      </c>
      <c r="H9" s="207">
        <v>1</v>
      </c>
      <c r="I9" s="196">
        <f t="shared" si="3"/>
        <v>0.23752969121140144</v>
      </c>
      <c r="J9" s="207">
        <f>SUM(B9,F9)</f>
        <v>104</v>
      </c>
      <c r="K9" s="196">
        <f t="shared" si="4"/>
        <v>25.742574257425744</v>
      </c>
      <c r="L9" s="205">
        <f t="shared" si="5"/>
        <v>284</v>
      </c>
      <c r="M9" s="196">
        <f t="shared" si="6"/>
        <v>4.8923341946597763</v>
      </c>
      <c r="N9" s="205">
        <f t="shared" si="7"/>
        <v>388</v>
      </c>
      <c r="O9" s="196">
        <f t="shared" si="0"/>
        <v>6.2359369977499197</v>
      </c>
      <c r="P9" s="234"/>
      <c r="Q9" s="235"/>
      <c r="R9" s="235"/>
      <c r="S9" s="46"/>
      <c r="T9" s="46"/>
      <c r="U9" s="45"/>
      <c r="V9" s="45"/>
      <c r="W9" s="48"/>
      <c r="X9" s="48"/>
    </row>
    <row r="10" spans="1:31" ht="15" customHeight="1" x14ac:dyDescent="0.25">
      <c r="A10" s="199" t="s">
        <v>603</v>
      </c>
      <c r="B10" s="209" t="s">
        <v>604</v>
      </c>
      <c r="C10" s="210" t="s">
        <v>538</v>
      </c>
      <c r="D10" s="209" t="s">
        <v>604</v>
      </c>
      <c r="E10" s="210" t="s">
        <v>538</v>
      </c>
      <c r="F10" s="209" t="s">
        <v>604</v>
      </c>
      <c r="G10" s="210" t="s">
        <v>538</v>
      </c>
      <c r="H10" s="211" t="s">
        <v>604</v>
      </c>
      <c r="I10" s="210" t="s">
        <v>538</v>
      </c>
      <c r="J10" s="211" t="s">
        <v>604</v>
      </c>
      <c r="K10" s="210" t="s">
        <v>538</v>
      </c>
      <c r="L10" s="209" t="s">
        <v>604</v>
      </c>
      <c r="M10" s="210" t="s">
        <v>538</v>
      </c>
      <c r="N10" s="205">
        <v>13</v>
      </c>
      <c r="O10" s="196">
        <f t="shared" si="0"/>
        <v>0.20893603342976536</v>
      </c>
      <c r="P10" s="234"/>
      <c r="Q10" s="235"/>
      <c r="R10" s="235"/>
      <c r="S10" s="46"/>
      <c r="T10" s="46"/>
      <c r="U10" s="45"/>
      <c r="V10" s="45"/>
      <c r="W10" s="48"/>
      <c r="X10" s="48"/>
    </row>
    <row r="11" spans="1:31" s="2" customFormat="1" ht="15" customHeight="1" x14ac:dyDescent="0.3">
      <c r="A11" s="332" t="s">
        <v>137</v>
      </c>
      <c r="B11" s="332">
        <f>SUM(B6:B9)</f>
        <v>381</v>
      </c>
      <c r="C11" s="324">
        <v>100</v>
      </c>
      <c r="D11" s="323">
        <f>SUM(D6:D9)</f>
        <v>5384</v>
      </c>
      <c r="E11" s="324">
        <f t="shared" si="1"/>
        <v>100</v>
      </c>
      <c r="F11" s="332">
        <f>SUM(F6:F10)</f>
        <v>23</v>
      </c>
      <c r="G11" s="324">
        <f t="shared" si="2"/>
        <v>100</v>
      </c>
      <c r="H11" s="333">
        <f>SUM(H6:H9)</f>
        <v>421</v>
      </c>
      <c r="I11" s="324">
        <f t="shared" si="3"/>
        <v>100</v>
      </c>
      <c r="J11" s="333">
        <f>SUM(J6:J9)</f>
        <v>404</v>
      </c>
      <c r="K11" s="324">
        <f t="shared" si="4"/>
        <v>100</v>
      </c>
      <c r="L11" s="323">
        <f>SUM(L6:L9)</f>
        <v>5805</v>
      </c>
      <c r="M11" s="324">
        <f t="shared" si="6"/>
        <v>100</v>
      </c>
      <c r="N11" s="323">
        <f>SUM(N6:N10)</f>
        <v>6222</v>
      </c>
      <c r="O11" s="324">
        <f t="shared" si="0"/>
        <v>100</v>
      </c>
      <c r="P11" s="234"/>
      <c r="Q11" s="235"/>
      <c r="R11" s="235"/>
      <c r="S11" s="46"/>
      <c r="T11" s="46"/>
      <c r="U11" s="45"/>
      <c r="V11" s="45"/>
      <c r="W11" s="73"/>
      <c r="X11" s="73"/>
      <c r="Y11" s="73"/>
      <c r="Z11" s="73"/>
      <c r="AA11" s="73"/>
      <c r="AB11" s="73"/>
      <c r="AC11" s="73"/>
      <c r="AD11" s="73"/>
      <c r="AE11" s="73"/>
    </row>
    <row r="12" spans="1:31" ht="13" x14ac:dyDescent="0.25">
      <c r="A12" s="42" t="s">
        <v>613</v>
      </c>
      <c r="B12" s="213"/>
      <c r="C12" s="116"/>
      <c r="D12" s="214"/>
      <c r="E12" s="116"/>
      <c r="F12" s="215"/>
      <c r="G12" s="116"/>
      <c r="H12" s="216"/>
      <c r="I12" s="116"/>
      <c r="J12" s="215"/>
      <c r="K12" s="116"/>
      <c r="L12" s="217"/>
      <c r="M12" s="116"/>
      <c r="N12" s="217"/>
      <c r="O12" s="116"/>
      <c r="P12" s="234"/>
      <c r="Q12" s="235"/>
      <c r="R12" s="235"/>
      <c r="S12" s="46"/>
      <c r="T12" s="46"/>
      <c r="U12" s="45"/>
      <c r="V12" s="45"/>
      <c r="W12" s="48"/>
      <c r="X12" s="48"/>
      <c r="Y12" s="48"/>
      <c r="Z12" s="48"/>
      <c r="AA12" s="48"/>
      <c r="AB12" s="48"/>
      <c r="AC12" s="48"/>
      <c r="AD12" s="48"/>
      <c r="AE12" s="48"/>
    </row>
    <row r="13" spans="1:31" ht="13" x14ac:dyDescent="0.25">
      <c r="A13" s="42"/>
      <c r="B13" s="213"/>
      <c r="C13" s="218"/>
      <c r="D13" s="214"/>
      <c r="E13" s="218"/>
      <c r="F13" s="215"/>
      <c r="G13" s="218"/>
      <c r="H13" s="216"/>
      <c r="I13" s="218"/>
      <c r="J13" s="215"/>
      <c r="K13" s="218"/>
      <c r="L13" s="217"/>
      <c r="M13" s="218"/>
      <c r="N13" s="217"/>
      <c r="O13" s="218"/>
      <c r="P13" s="234"/>
      <c r="Q13" s="235"/>
      <c r="R13" s="235"/>
      <c r="S13" s="46"/>
      <c r="T13" s="46"/>
      <c r="U13" s="45"/>
      <c r="V13" s="45"/>
      <c r="W13" s="48"/>
      <c r="X13" s="48"/>
      <c r="Y13" s="48"/>
      <c r="Z13" s="48"/>
      <c r="AA13" s="48"/>
      <c r="AB13" s="48"/>
      <c r="AC13" s="48"/>
      <c r="AD13" s="48"/>
      <c r="AE13" s="48"/>
    </row>
    <row r="14" spans="1:31" ht="13" x14ac:dyDescent="0.3">
      <c r="A14" s="11" t="s">
        <v>614</v>
      </c>
      <c r="N14" s="219"/>
      <c r="P14" s="234"/>
      <c r="Q14" s="235"/>
      <c r="R14" s="235"/>
      <c r="S14" s="46"/>
      <c r="T14" s="46"/>
      <c r="U14" s="45"/>
      <c r="V14" s="45"/>
      <c r="W14" s="204"/>
      <c r="X14" s="220"/>
      <c r="Y14" s="220"/>
      <c r="Z14" s="220"/>
      <c r="AA14" s="204"/>
      <c r="AB14" s="204"/>
      <c r="AC14" s="204"/>
      <c r="AD14" s="48"/>
      <c r="AE14" s="48"/>
    </row>
    <row r="15" spans="1:31" ht="13" x14ac:dyDescent="0.3">
      <c r="A15" s="42" t="s">
        <v>609</v>
      </c>
      <c r="D15" s="221"/>
      <c r="N15" s="219"/>
      <c r="P15" s="234"/>
      <c r="Q15" s="235"/>
      <c r="R15" s="235"/>
      <c r="S15" s="46"/>
      <c r="T15" s="46"/>
      <c r="U15" s="45"/>
      <c r="V15" s="45"/>
      <c r="W15" s="204"/>
      <c r="X15" s="204"/>
      <c r="Y15" s="204"/>
      <c r="Z15" s="204"/>
      <c r="AA15" s="204"/>
      <c r="AB15" s="204"/>
      <c r="AC15" s="204"/>
      <c r="AD15" s="48"/>
      <c r="AE15" s="48"/>
    </row>
    <row r="16" spans="1:31" ht="13" x14ac:dyDescent="0.25">
      <c r="P16" s="234"/>
      <c r="Q16" s="235"/>
      <c r="R16" s="235"/>
      <c r="S16" s="46"/>
      <c r="T16" s="46"/>
      <c r="U16" s="45"/>
      <c r="V16" s="45"/>
      <c r="W16" s="48"/>
      <c r="X16" s="48"/>
      <c r="Y16" s="48"/>
      <c r="Z16" s="48"/>
      <c r="AA16" s="48"/>
      <c r="AB16" s="48"/>
      <c r="AC16" s="48"/>
      <c r="AD16" s="48"/>
      <c r="AE16" s="48"/>
    </row>
    <row r="17" spans="1:31" ht="13" x14ac:dyDescent="0.3">
      <c r="A17" s="18"/>
      <c r="B17" s="2" t="s">
        <v>611</v>
      </c>
      <c r="P17" s="234"/>
      <c r="Q17" s="235"/>
      <c r="R17" s="235"/>
      <c r="S17" s="46"/>
      <c r="T17" s="46"/>
      <c r="U17" s="45"/>
      <c r="V17" s="45"/>
      <c r="W17" s="48"/>
      <c r="X17" s="48"/>
      <c r="Y17" s="48"/>
      <c r="Z17" s="48"/>
      <c r="AA17" s="48"/>
      <c r="AB17" s="48"/>
      <c r="AC17" s="48"/>
      <c r="AD17" s="48"/>
      <c r="AE17" s="48"/>
    </row>
    <row r="18" spans="1:31" ht="15" x14ac:dyDescent="0.3">
      <c r="A18" s="330"/>
      <c r="B18" s="370" t="s">
        <v>599</v>
      </c>
      <c r="C18" s="371"/>
      <c r="D18" s="371"/>
      <c r="E18" s="371"/>
      <c r="F18" s="370" t="s">
        <v>600</v>
      </c>
      <c r="G18" s="371"/>
      <c r="H18" s="371"/>
      <c r="I18" s="371"/>
      <c r="J18" s="370" t="s">
        <v>601</v>
      </c>
      <c r="K18" s="371"/>
      <c r="L18" s="371"/>
      <c r="M18" s="371"/>
      <c r="N18" s="370" t="s">
        <v>602</v>
      </c>
      <c r="O18" s="372"/>
      <c r="P18" s="234"/>
      <c r="Q18" s="235"/>
      <c r="R18" s="235"/>
      <c r="S18" s="46"/>
      <c r="T18" s="46"/>
      <c r="U18" s="45"/>
      <c r="V18" s="45"/>
      <c r="W18" s="48"/>
      <c r="X18" s="48"/>
      <c r="Y18" s="48"/>
      <c r="Z18" s="222"/>
      <c r="AA18" s="48"/>
      <c r="AB18" s="48"/>
      <c r="AC18" s="48"/>
      <c r="AD18" s="48"/>
      <c r="AE18" s="48"/>
    </row>
    <row r="19" spans="1:31" ht="13" x14ac:dyDescent="0.3">
      <c r="A19" s="331"/>
      <c r="B19" s="373" t="s">
        <v>587</v>
      </c>
      <c r="C19" s="352"/>
      <c r="D19" s="373" t="s">
        <v>586</v>
      </c>
      <c r="E19" s="352"/>
      <c r="F19" s="373" t="s">
        <v>587</v>
      </c>
      <c r="G19" s="352"/>
      <c r="H19" s="373" t="s">
        <v>586</v>
      </c>
      <c r="I19" s="352"/>
      <c r="J19" s="373" t="s">
        <v>587</v>
      </c>
      <c r="K19" s="352"/>
      <c r="L19" s="373" t="s">
        <v>586</v>
      </c>
      <c r="M19" s="352"/>
      <c r="N19" s="200"/>
      <c r="O19" s="63"/>
      <c r="P19" s="234"/>
      <c r="Q19" s="235"/>
      <c r="R19" s="235"/>
      <c r="S19" s="46"/>
      <c r="T19" s="46"/>
      <c r="U19" s="45"/>
      <c r="V19" s="45"/>
      <c r="W19" s="48"/>
      <c r="X19" s="48"/>
      <c r="Y19" s="223"/>
      <c r="Z19" s="222"/>
      <c r="AA19" s="48"/>
      <c r="AB19" s="48"/>
      <c r="AC19" s="48"/>
      <c r="AD19" s="48"/>
      <c r="AE19" s="48"/>
    </row>
    <row r="20" spans="1:31" ht="13" x14ac:dyDescent="0.3">
      <c r="A20" s="317" t="s">
        <v>594</v>
      </c>
      <c r="B20" s="317" t="s">
        <v>138</v>
      </c>
      <c r="C20" s="314" t="s">
        <v>139</v>
      </c>
      <c r="D20" s="317" t="s">
        <v>138</v>
      </c>
      <c r="E20" s="314" t="s">
        <v>139</v>
      </c>
      <c r="F20" s="317" t="s">
        <v>138</v>
      </c>
      <c r="G20" s="315" t="s">
        <v>139</v>
      </c>
      <c r="H20" s="314" t="s">
        <v>138</v>
      </c>
      <c r="I20" s="315" t="s">
        <v>139</v>
      </c>
      <c r="J20" s="314" t="s">
        <v>138</v>
      </c>
      <c r="K20" s="314" t="s">
        <v>139</v>
      </c>
      <c r="L20" s="317" t="s">
        <v>138</v>
      </c>
      <c r="M20" s="315" t="s">
        <v>139</v>
      </c>
      <c r="N20" s="317" t="s">
        <v>138</v>
      </c>
      <c r="O20" s="315" t="s">
        <v>139</v>
      </c>
      <c r="P20" s="234"/>
      <c r="Q20" s="235"/>
      <c r="R20" s="235"/>
      <c r="S20" s="46"/>
      <c r="T20" s="46"/>
      <c r="U20" s="45"/>
      <c r="V20" s="45"/>
      <c r="W20" s="48"/>
      <c r="X20" s="48"/>
      <c r="Y20" s="48"/>
      <c r="Z20" s="222"/>
      <c r="AA20" s="48"/>
      <c r="AB20" s="48"/>
      <c r="AC20" s="48"/>
      <c r="AD20" s="48"/>
      <c r="AE20" s="48"/>
    </row>
    <row r="21" spans="1:31" ht="15" customHeight="1" x14ac:dyDescent="0.25">
      <c r="A21" s="199" t="s">
        <v>593</v>
      </c>
      <c r="B21" s="197">
        <v>168</v>
      </c>
      <c r="C21" s="224">
        <f>(B21/B$28)*100</f>
        <v>44.094488188976378</v>
      </c>
      <c r="D21" s="225">
        <v>3342</v>
      </c>
      <c r="E21" s="224">
        <f>(D21/D$28)*100</f>
        <v>62.072808320950969</v>
      </c>
      <c r="F21" s="225">
        <v>13</v>
      </c>
      <c r="G21" s="224">
        <f>(F21/F$28)*100</f>
        <v>56.521739130434781</v>
      </c>
      <c r="H21" s="225">
        <v>203</v>
      </c>
      <c r="I21" s="224">
        <f>(H21/H$28)*100</f>
        <v>48.218527315914486</v>
      </c>
      <c r="J21" s="225">
        <f>SUM(B21,F21)</f>
        <v>181</v>
      </c>
      <c r="K21" s="224">
        <f>(J21/J$28)*100</f>
        <v>44.801980198019805</v>
      </c>
      <c r="L21" s="225">
        <f>SUM(D21,H21)</f>
        <v>3545</v>
      </c>
      <c r="M21" s="224">
        <f>(L21/L$28)*100</f>
        <v>61.068044788975016</v>
      </c>
      <c r="N21" s="197">
        <f>J21+L21</f>
        <v>3726</v>
      </c>
      <c r="O21" s="224">
        <f>(N21/N$28)*100</f>
        <v>59.884281581485055</v>
      </c>
      <c r="P21" s="234"/>
      <c r="Q21" s="235"/>
      <c r="R21" s="235"/>
      <c r="S21" s="46"/>
      <c r="T21" s="46"/>
      <c r="U21" s="45"/>
      <c r="V21" s="45"/>
      <c r="W21" s="48"/>
      <c r="X21" s="48"/>
      <c r="Y21" s="48"/>
      <c r="Z21" s="48"/>
      <c r="AA21" s="48"/>
      <c r="AB21" s="48"/>
      <c r="AC21" s="48"/>
      <c r="AD21" s="48"/>
      <c r="AE21" s="48"/>
    </row>
    <row r="22" spans="1:31" ht="15" customHeight="1" x14ac:dyDescent="0.25">
      <c r="A22" s="199" t="s">
        <v>592</v>
      </c>
      <c r="B22" s="197">
        <v>84</v>
      </c>
      <c r="C22" s="224">
        <f t="shared" ref="C22:C28" si="8">(B22/B$28)*100</f>
        <v>22.047244094488189</v>
      </c>
      <c r="D22" s="225">
        <v>1211</v>
      </c>
      <c r="E22" s="224">
        <f t="shared" ref="E22:E28" si="9">(D22/D$28)*100</f>
        <v>22.492570579494799</v>
      </c>
      <c r="F22" s="225">
        <v>8</v>
      </c>
      <c r="G22" s="224">
        <f t="shared" ref="G22:G28" si="10">(F22/F$28)*100</f>
        <v>34.782608695652172</v>
      </c>
      <c r="H22" s="225">
        <v>164</v>
      </c>
      <c r="I22" s="224">
        <f t="shared" ref="I22:I28" si="11">(H22/H$28)*100</f>
        <v>38.954869358669839</v>
      </c>
      <c r="J22" s="225">
        <f t="shared" ref="J22:J28" si="12">SUM(B22,F22)</f>
        <v>92</v>
      </c>
      <c r="K22" s="224">
        <f t="shared" ref="K22:K28" si="13">(J22/J$28)*100</f>
        <v>22.772277227722775</v>
      </c>
      <c r="L22" s="225">
        <f t="shared" ref="L22:L28" si="14">SUM(D22,H22)</f>
        <v>1375</v>
      </c>
      <c r="M22" s="224">
        <f t="shared" ref="M22:M28" si="15">(L22/L$28)*100</f>
        <v>23.686477174849269</v>
      </c>
      <c r="N22" s="197">
        <f t="shared" ref="N22:N26" si="16">J22+L22</f>
        <v>1467</v>
      </c>
      <c r="O22" s="224">
        <f t="shared" ref="O22:O28" si="17">(N22/N$28)*100</f>
        <v>23.577627772420442</v>
      </c>
      <c r="P22" s="234"/>
      <c r="Q22" s="235"/>
      <c r="R22" s="235"/>
      <c r="S22" s="46"/>
      <c r="T22" s="46"/>
      <c r="U22" s="45"/>
      <c r="V22" s="45"/>
      <c r="W22" s="48"/>
      <c r="X22" s="48"/>
      <c r="Y22" s="48"/>
      <c r="Z22" s="48"/>
      <c r="AA22" s="48"/>
      <c r="AB22" s="48"/>
      <c r="AC22" s="48"/>
      <c r="AD22" s="48"/>
      <c r="AE22" s="48"/>
    </row>
    <row r="23" spans="1:31" ht="15" customHeight="1" x14ac:dyDescent="0.25">
      <c r="A23" s="199" t="s">
        <v>591</v>
      </c>
      <c r="B23" s="197">
        <v>16</v>
      </c>
      <c r="C23" s="224">
        <f t="shared" si="8"/>
        <v>4.1994750656167978</v>
      </c>
      <c r="D23" s="225">
        <v>292</v>
      </c>
      <c r="E23" s="224">
        <f t="shared" si="9"/>
        <v>5.4234769687964342</v>
      </c>
      <c r="F23" s="225">
        <v>2</v>
      </c>
      <c r="G23" s="224">
        <f t="shared" si="10"/>
        <v>8.695652173913043</v>
      </c>
      <c r="H23" s="225">
        <v>31</v>
      </c>
      <c r="I23" s="224">
        <f t="shared" si="11"/>
        <v>7.3634204275534438</v>
      </c>
      <c r="J23" s="225">
        <f t="shared" si="12"/>
        <v>18</v>
      </c>
      <c r="K23" s="224">
        <f t="shared" si="13"/>
        <v>4.455445544554455</v>
      </c>
      <c r="L23" s="225">
        <f t="shared" si="14"/>
        <v>323</v>
      </c>
      <c r="M23" s="224">
        <f t="shared" si="15"/>
        <v>5.5641688199827737</v>
      </c>
      <c r="N23" s="197">
        <f t="shared" si="16"/>
        <v>341</v>
      </c>
      <c r="O23" s="224">
        <f t="shared" si="17"/>
        <v>5.4805528768884599</v>
      </c>
      <c r="P23" s="234"/>
      <c r="Q23" s="235"/>
      <c r="R23" s="235"/>
      <c r="S23" s="46"/>
      <c r="T23" s="46"/>
      <c r="U23" s="45"/>
      <c r="V23" s="45"/>
      <c r="W23" s="48"/>
      <c r="X23" s="48"/>
      <c r="Y23" s="48"/>
      <c r="Z23" s="48"/>
      <c r="AA23" s="48"/>
      <c r="AB23" s="48"/>
      <c r="AC23" s="48"/>
      <c r="AD23" s="48"/>
      <c r="AE23" s="48"/>
    </row>
    <row r="24" spans="1:31" ht="15" customHeight="1" x14ac:dyDescent="0.25">
      <c r="A24" s="199" t="s">
        <v>590</v>
      </c>
      <c r="B24" s="197">
        <v>4</v>
      </c>
      <c r="C24" s="224">
        <f t="shared" si="8"/>
        <v>1.0498687664041995</v>
      </c>
      <c r="D24" s="225">
        <v>142</v>
      </c>
      <c r="E24" s="224">
        <f t="shared" si="9"/>
        <v>2.637444279346211</v>
      </c>
      <c r="F24" s="225">
        <v>0</v>
      </c>
      <c r="G24" s="224">
        <f t="shared" si="10"/>
        <v>0</v>
      </c>
      <c r="H24" s="225">
        <v>12</v>
      </c>
      <c r="I24" s="224">
        <f t="shared" si="11"/>
        <v>2.8503562945368173</v>
      </c>
      <c r="J24" s="225">
        <f t="shared" si="12"/>
        <v>4</v>
      </c>
      <c r="K24" s="224">
        <f t="shared" si="13"/>
        <v>0.99009900990099009</v>
      </c>
      <c r="L24" s="225">
        <f t="shared" si="14"/>
        <v>154</v>
      </c>
      <c r="M24" s="224">
        <f t="shared" si="15"/>
        <v>2.6528854435831182</v>
      </c>
      <c r="N24" s="197">
        <f t="shared" si="16"/>
        <v>158</v>
      </c>
      <c r="O24" s="224">
        <f t="shared" si="17"/>
        <v>2.5393764063002249</v>
      </c>
      <c r="P24" s="234"/>
      <c r="Q24" s="235"/>
      <c r="R24" s="235"/>
      <c r="S24" s="46"/>
      <c r="T24" s="46"/>
      <c r="U24" s="45"/>
      <c r="V24" s="45"/>
      <c r="W24" s="48"/>
      <c r="X24" s="48"/>
      <c r="Y24" s="48"/>
      <c r="Z24" s="48"/>
      <c r="AA24" s="48"/>
      <c r="AB24" s="48"/>
      <c r="AC24" s="48"/>
      <c r="AD24" s="48"/>
      <c r="AE24" s="48"/>
    </row>
    <row r="25" spans="1:31" ht="15" customHeight="1" x14ac:dyDescent="0.25">
      <c r="A25" s="199" t="s">
        <v>589</v>
      </c>
      <c r="B25" s="197">
        <v>9</v>
      </c>
      <c r="C25" s="224">
        <f t="shared" si="8"/>
        <v>2.3622047244094486</v>
      </c>
      <c r="D25" s="225">
        <v>166</v>
      </c>
      <c r="E25" s="224">
        <f t="shared" si="9"/>
        <v>3.0832095096582468</v>
      </c>
      <c r="F25" s="225">
        <v>0</v>
      </c>
      <c r="G25" s="224">
        <f t="shared" si="10"/>
        <v>0</v>
      </c>
      <c r="H25" s="225">
        <v>9</v>
      </c>
      <c r="I25" s="224">
        <f t="shared" si="11"/>
        <v>2.1377672209026128</v>
      </c>
      <c r="J25" s="225">
        <f t="shared" si="12"/>
        <v>9</v>
      </c>
      <c r="K25" s="224">
        <f t="shared" si="13"/>
        <v>2.2277227722772275</v>
      </c>
      <c r="L25" s="225">
        <f t="shared" si="14"/>
        <v>175</v>
      </c>
      <c r="M25" s="224">
        <f t="shared" si="15"/>
        <v>3.0146425495262705</v>
      </c>
      <c r="N25" s="197">
        <f t="shared" si="16"/>
        <v>184</v>
      </c>
      <c r="O25" s="224">
        <f t="shared" si="17"/>
        <v>2.9572484731597557</v>
      </c>
      <c r="P25" s="234"/>
      <c r="Q25" s="235"/>
      <c r="R25" s="235"/>
      <c r="S25" s="46"/>
      <c r="T25" s="46"/>
      <c r="U25" s="45"/>
      <c r="V25" s="45"/>
      <c r="W25" s="48"/>
      <c r="X25" s="48"/>
      <c r="Y25" s="48"/>
      <c r="Z25" s="48"/>
      <c r="AA25" s="48"/>
      <c r="AB25" s="48"/>
      <c r="AC25" s="48"/>
      <c r="AD25" s="48"/>
      <c r="AE25" s="48"/>
    </row>
    <row r="26" spans="1:31" ht="15" customHeight="1" x14ac:dyDescent="0.4">
      <c r="A26" s="199" t="s">
        <v>577</v>
      </c>
      <c r="B26" s="197">
        <v>100</v>
      </c>
      <c r="C26" s="224">
        <f t="shared" si="8"/>
        <v>26.246719160104988</v>
      </c>
      <c r="D26" s="225">
        <v>231</v>
      </c>
      <c r="E26" s="224">
        <f t="shared" si="9"/>
        <v>4.2904903417533431</v>
      </c>
      <c r="F26" s="225">
        <v>0</v>
      </c>
      <c r="G26" s="224">
        <f t="shared" si="10"/>
        <v>0</v>
      </c>
      <c r="H26" s="225">
        <v>2</v>
      </c>
      <c r="I26" s="224">
        <f t="shared" si="11"/>
        <v>0.47505938242280288</v>
      </c>
      <c r="J26" s="225">
        <f t="shared" si="12"/>
        <v>100</v>
      </c>
      <c r="K26" s="224">
        <f t="shared" si="13"/>
        <v>24.752475247524753</v>
      </c>
      <c r="L26" s="225">
        <f t="shared" si="14"/>
        <v>233</v>
      </c>
      <c r="M26" s="224">
        <f t="shared" si="15"/>
        <v>4.0137812230835488</v>
      </c>
      <c r="N26" s="197">
        <f t="shared" si="16"/>
        <v>333</v>
      </c>
      <c r="O26" s="224">
        <f t="shared" si="17"/>
        <v>5.3519768563162966</v>
      </c>
      <c r="P26" s="234"/>
      <c r="Q26" s="235"/>
      <c r="R26" s="235"/>
      <c r="S26" s="46"/>
      <c r="T26" s="46"/>
      <c r="U26" s="45"/>
      <c r="V26" s="45"/>
      <c r="W26" s="73"/>
      <c r="X26" s="226"/>
      <c r="Y26" s="48"/>
      <c r="Z26" s="48"/>
      <c r="AA26" s="48"/>
      <c r="AB26" s="48"/>
      <c r="AC26" s="48"/>
      <c r="AD26" s="48"/>
      <c r="AE26" s="48"/>
    </row>
    <row r="27" spans="1:31" ht="15" customHeight="1" x14ac:dyDescent="0.4">
      <c r="A27" s="199" t="s">
        <v>605</v>
      </c>
      <c r="B27" s="209" t="s">
        <v>604</v>
      </c>
      <c r="C27" s="210" t="s">
        <v>538</v>
      </c>
      <c r="D27" s="209" t="s">
        <v>604</v>
      </c>
      <c r="E27" s="210" t="s">
        <v>538</v>
      </c>
      <c r="F27" s="227" t="s">
        <v>604</v>
      </c>
      <c r="G27" s="210" t="s">
        <v>538</v>
      </c>
      <c r="H27" s="211" t="s">
        <v>604</v>
      </c>
      <c r="I27" s="210" t="s">
        <v>538</v>
      </c>
      <c r="J27" s="211" t="s">
        <v>604</v>
      </c>
      <c r="K27" s="210" t="s">
        <v>538</v>
      </c>
      <c r="L27" s="209" t="s">
        <v>604</v>
      </c>
      <c r="M27" s="210" t="s">
        <v>538</v>
      </c>
      <c r="N27" s="197">
        <v>13</v>
      </c>
      <c r="O27" s="224">
        <f t="shared" si="17"/>
        <v>0.20893603342976536</v>
      </c>
      <c r="P27" s="234"/>
      <c r="Q27" s="235"/>
      <c r="R27" s="235"/>
      <c r="S27" s="45"/>
      <c r="T27" s="46"/>
      <c r="U27" s="45"/>
      <c r="V27" s="45"/>
      <c r="W27" s="73"/>
      <c r="X27" s="226"/>
      <c r="Y27" s="48"/>
      <c r="Z27" s="48"/>
      <c r="AA27" s="48"/>
      <c r="AB27" s="48"/>
      <c r="AC27" s="48"/>
      <c r="AD27" s="48"/>
      <c r="AE27" s="48"/>
    </row>
    <row r="28" spans="1:31" s="2" customFormat="1" ht="15" customHeight="1" x14ac:dyDescent="0.3">
      <c r="A28" s="332" t="s">
        <v>137</v>
      </c>
      <c r="B28" s="326">
        <f>SUM(B21:B26)</f>
        <v>381</v>
      </c>
      <c r="C28" s="327">
        <f t="shared" si="8"/>
        <v>100</v>
      </c>
      <c r="D28" s="326">
        <f>SUM(D21:D26)</f>
        <v>5384</v>
      </c>
      <c r="E28" s="328">
        <f t="shared" si="9"/>
        <v>100</v>
      </c>
      <c r="F28" s="329">
        <f>SUM(F21:F26)</f>
        <v>23</v>
      </c>
      <c r="G28" s="328">
        <f t="shared" si="10"/>
        <v>100</v>
      </c>
      <c r="H28" s="329">
        <f>SUM(H21:H26)</f>
        <v>421</v>
      </c>
      <c r="I28" s="328">
        <f t="shared" si="11"/>
        <v>100</v>
      </c>
      <c r="J28" s="329">
        <f t="shared" si="12"/>
        <v>404</v>
      </c>
      <c r="K28" s="328">
        <f t="shared" si="13"/>
        <v>100</v>
      </c>
      <c r="L28" s="329">
        <f t="shared" si="14"/>
        <v>5805</v>
      </c>
      <c r="M28" s="328">
        <f t="shared" si="15"/>
        <v>100</v>
      </c>
      <c r="N28" s="326">
        <f>SUM(N21:N27)</f>
        <v>6222</v>
      </c>
      <c r="O28" s="328">
        <f t="shared" si="17"/>
        <v>100</v>
      </c>
      <c r="P28" s="234"/>
      <c r="Q28" s="235"/>
      <c r="R28" s="235"/>
      <c r="S28" s="228"/>
      <c r="T28" s="46"/>
      <c r="U28" s="45"/>
      <c r="V28" s="45"/>
      <c r="W28" s="212"/>
      <c r="X28" s="212"/>
      <c r="Y28" s="73"/>
      <c r="Z28" s="73"/>
      <c r="AA28" s="73"/>
      <c r="AB28" s="73"/>
      <c r="AC28" s="73"/>
      <c r="AD28" s="73"/>
      <c r="AE28" s="73"/>
    </row>
    <row r="29" spans="1:31" ht="13" x14ac:dyDescent="0.25">
      <c r="A29" s="42" t="s">
        <v>613</v>
      </c>
      <c r="B29" s="225"/>
      <c r="C29" s="116"/>
      <c r="D29" s="225"/>
      <c r="E29" s="116"/>
      <c r="F29" s="225"/>
      <c r="G29" s="116"/>
      <c r="H29" s="225"/>
      <c r="I29" s="116"/>
      <c r="J29" s="225"/>
      <c r="K29" s="116"/>
      <c r="L29" s="225"/>
      <c r="M29" s="116"/>
      <c r="N29" s="225"/>
      <c r="O29" s="116"/>
      <c r="P29" s="192"/>
      <c r="Q29" s="46"/>
      <c r="R29" s="45"/>
      <c r="S29" s="45"/>
      <c r="T29" s="192"/>
      <c r="U29" s="192"/>
      <c r="V29" s="192"/>
      <c r="W29" s="192"/>
      <c r="X29" s="192"/>
      <c r="Y29" s="48"/>
      <c r="Z29" s="48"/>
      <c r="AA29" s="48"/>
      <c r="AB29" s="48"/>
      <c r="AC29" s="48"/>
      <c r="AD29" s="48"/>
      <c r="AE29" s="48"/>
    </row>
    <row r="30" spans="1:31" ht="13" x14ac:dyDescent="0.25">
      <c r="A30" s="48"/>
      <c r="B30" s="213"/>
      <c r="C30" s="218"/>
      <c r="D30" s="214"/>
      <c r="E30" s="218"/>
      <c r="F30" s="229"/>
      <c r="G30" s="218"/>
      <c r="H30" s="230"/>
      <c r="I30" s="218"/>
      <c r="J30" s="213"/>
      <c r="K30" s="218"/>
      <c r="L30" s="217"/>
      <c r="M30" s="218"/>
      <c r="N30" s="216"/>
      <c r="O30" s="208"/>
      <c r="P30" s="192"/>
      <c r="Q30" s="46"/>
      <c r="R30" s="45"/>
      <c r="S30" s="45"/>
      <c r="T30" s="192"/>
      <c r="U30" s="192"/>
      <c r="V30" s="192"/>
      <c r="W30" s="192"/>
      <c r="X30" s="192"/>
      <c r="Y30" s="48"/>
      <c r="Z30" s="48"/>
      <c r="AA30" s="48"/>
      <c r="AB30" s="48"/>
      <c r="AC30" s="48"/>
      <c r="AD30" s="48"/>
      <c r="AE30" s="48"/>
    </row>
    <row r="31" spans="1:31" ht="13" x14ac:dyDescent="0.25">
      <c r="A31" s="11" t="s">
        <v>614</v>
      </c>
      <c r="H31" s="8"/>
      <c r="P31" s="48"/>
      <c r="Q31" s="46"/>
      <c r="R31" s="45"/>
      <c r="S31" s="45"/>
      <c r="T31" s="48"/>
      <c r="U31" s="48"/>
      <c r="V31" s="48"/>
      <c r="W31" s="48"/>
      <c r="X31" s="48"/>
      <c r="Y31" s="48"/>
      <c r="Z31" s="48"/>
      <c r="AA31" s="48"/>
      <c r="AB31" s="48"/>
      <c r="AC31" s="48"/>
      <c r="AD31" s="48"/>
      <c r="AE31" s="48"/>
    </row>
    <row r="32" spans="1:31" ht="13" x14ac:dyDescent="0.3">
      <c r="A32" s="42" t="s">
        <v>773</v>
      </c>
      <c r="D32" s="221"/>
      <c r="H32" s="8"/>
      <c r="P32" s="48"/>
      <c r="Q32" s="46"/>
      <c r="R32" s="45"/>
      <c r="S32" s="45"/>
      <c r="T32" s="48"/>
      <c r="U32" s="48"/>
      <c r="V32" s="48"/>
      <c r="W32" s="48"/>
      <c r="X32" s="48"/>
      <c r="Y32" s="48"/>
      <c r="Z32" s="48"/>
      <c r="AA32" s="48"/>
      <c r="AB32" s="48"/>
      <c r="AC32" s="48"/>
      <c r="AD32" s="48"/>
      <c r="AE32" s="48"/>
    </row>
    <row r="33" spans="1:31" ht="13" x14ac:dyDescent="0.25">
      <c r="P33" s="48"/>
      <c r="Q33" s="46"/>
      <c r="R33" s="45"/>
      <c r="S33" s="45"/>
      <c r="T33" s="48"/>
      <c r="U33" s="48"/>
      <c r="V33" s="48"/>
      <c r="W33" s="48"/>
      <c r="X33" s="48"/>
      <c r="Y33" s="48"/>
      <c r="Z33" s="48"/>
      <c r="AA33" s="48"/>
      <c r="AB33" s="48"/>
      <c r="AC33" s="48"/>
      <c r="AD33" s="48"/>
      <c r="AE33" s="48"/>
    </row>
    <row r="34" spans="1:31" ht="13" x14ac:dyDescent="0.3">
      <c r="A34" s="18"/>
      <c r="B34" s="2" t="s">
        <v>612</v>
      </c>
      <c r="P34" s="48"/>
      <c r="Q34" s="46"/>
      <c r="R34" s="45"/>
      <c r="S34" s="45"/>
      <c r="T34" s="48"/>
      <c r="U34" s="48"/>
      <c r="V34" s="48"/>
      <c r="W34" s="48"/>
      <c r="X34" s="48"/>
    </row>
    <row r="35" spans="1:31" ht="15" x14ac:dyDescent="0.3">
      <c r="A35" s="330"/>
      <c r="B35" s="370" t="s">
        <v>599</v>
      </c>
      <c r="C35" s="371"/>
      <c r="D35" s="371"/>
      <c r="E35" s="371"/>
      <c r="F35" s="370" t="s">
        <v>600</v>
      </c>
      <c r="G35" s="371"/>
      <c r="H35" s="371"/>
      <c r="I35" s="371"/>
      <c r="J35" s="370" t="s">
        <v>601</v>
      </c>
      <c r="K35" s="371"/>
      <c r="L35" s="371"/>
      <c r="M35" s="371"/>
      <c r="N35" s="370" t="s">
        <v>602</v>
      </c>
      <c r="O35" s="372"/>
      <c r="P35" s="236"/>
      <c r="Q35" s="236"/>
      <c r="R35" s="236"/>
      <c r="S35" s="166"/>
      <c r="T35" s="166"/>
      <c r="U35" s="166"/>
      <c r="V35" s="166"/>
      <c r="W35" s="166"/>
      <c r="X35" s="48"/>
    </row>
    <row r="36" spans="1:31" ht="13" x14ac:dyDescent="0.3">
      <c r="A36" s="331"/>
      <c r="B36" s="373" t="s">
        <v>587</v>
      </c>
      <c r="C36" s="352"/>
      <c r="D36" s="373" t="s">
        <v>586</v>
      </c>
      <c r="E36" s="352"/>
      <c r="F36" s="373" t="s">
        <v>587</v>
      </c>
      <c r="G36" s="352"/>
      <c r="H36" s="373" t="s">
        <v>586</v>
      </c>
      <c r="I36" s="352"/>
      <c r="J36" s="373" t="s">
        <v>587</v>
      </c>
      <c r="K36" s="352"/>
      <c r="L36" s="373" t="s">
        <v>586</v>
      </c>
      <c r="M36" s="352"/>
      <c r="N36" s="200"/>
      <c r="O36" s="63"/>
      <c r="P36" s="234"/>
      <c r="Q36" s="235"/>
      <c r="R36" s="235"/>
      <c r="S36" s="45"/>
      <c r="T36" s="45"/>
      <c r="U36" s="45"/>
      <c r="V36" s="46"/>
      <c r="W36" s="45"/>
      <c r="X36" s="48"/>
    </row>
    <row r="37" spans="1:31" ht="13" x14ac:dyDescent="0.3">
      <c r="A37" s="317" t="s">
        <v>606</v>
      </c>
      <c r="B37" s="317" t="s">
        <v>138</v>
      </c>
      <c r="C37" s="314" t="s">
        <v>139</v>
      </c>
      <c r="D37" s="317" t="s">
        <v>138</v>
      </c>
      <c r="E37" s="315" t="s">
        <v>139</v>
      </c>
      <c r="F37" s="314" t="s">
        <v>138</v>
      </c>
      <c r="G37" s="315" t="s">
        <v>139</v>
      </c>
      <c r="H37" s="314" t="s">
        <v>138</v>
      </c>
      <c r="I37" s="315" t="s">
        <v>139</v>
      </c>
      <c r="J37" s="314" t="s">
        <v>138</v>
      </c>
      <c r="K37" s="315" t="s">
        <v>139</v>
      </c>
      <c r="L37" s="314" t="s">
        <v>138</v>
      </c>
      <c r="M37" s="314" t="s">
        <v>139</v>
      </c>
      <c r="N37" s="317" t="s">
        <v>138</v>
      </c>
      <c r="O37" s="315" t="s">
        <v>139</v>
      </c>
      <c r="P37" s="234"/>
      <c r="Q37" s="235"/>
      <c r="R37" s="235"/>
      <c r="S37" s="45"/>
      <c r="T37" s="45"/>
      <c r="U37" s="45"/>
      <c r="V37" s="46"/>
      <c r="W37" s="45"/>
      <c r="X37" s="48"/>
    </row>
    <row r="38" spans="1:31" ht="15" customHeight="1" x14ac:dyDescent="0.25">
      <c r="A38" s="334" t="s">
        <v>584</v>
      </c>
      <c r="B38" s="231">
        <v>106</v>
      </c>
      <c r="C38" s="232">
        <f>(B38/B$48)*100</f>
        <v>27.821522309711288</v>
      </c>
      <c r="D38" s="233">
        <v>1029</v>
      </c>
      <c r="E38" s="232">
        <f>(D38/D$48)*100</f>
        <v>19.112184249628527</v>
      </c>
      <c r="F38" s="233">
        <v>4</v>
      </c>
      <c r="G38" s="232">
        <f>(F38/F$48)*100</f>
        <v>17.391304347826086</v>
      </c>
      <c r="H38" s="233">
        <v>74</v>
      </c>
      <c r="I38" s="232">
        <f>(H38/H$48)*100</f>
        <v>17.577197149643705</v>
      </c>
      <c r="J38" s="233">
        <f>SUM(B38,F38)</f>
        <v>110</v>
      </c>
      <c r="K38" s="232">
        <f>(J38/J$48)*100</f>
        <v>27.227722772277229</v>
      </c>
      <c r="L38" s="233">
        <f>SUM(D38,H38)</f>
        <v>1103</v>
      </c>
      <c r="M38" s="232">
        <f>(L38/L$48)*100</f>
        <v>19.000861326442724</v>
      </c>
      <c r="N38" s="233">
        <f>J38+L38</f>
        <v>1213</v>
      </c>
      <c r="O38" s="232">
        <f>(N38/N$48)*100</f>
        <v>19.495339119254261</v>
      </c>
      <c r="P38" s="236"/>
      <c r="Q38" s="236"/>
      <c r="R38" s="235"/>
      <c r="S38" s="45"/>
      <c r="T38" s="45"/>
      <c r="U38" s="45"/>
      <c r="V38" s="46"/>
      <c r="W38" s="45"/>
      <c r="X38" s="48"/>
    </row>
    <row r="39" spans="1:31" ht="15" customHeight="1" x14ac:dyDescent="0.25">
      <c r="A39" s="334" t="s">
        <v>583</v>
      </c>
      <c r="B39" s="231">
        <v>55</v>
      </c>
      <c r="C39" s="232">
        <f t="shared" ref="C39:C46" si="18">(B39/B$48)*100</f>
        <v>14.435695538057743</v>
      </c>
      <c r="D39" s="233">
        <v>2731</v>
      </c>
      <c r="E39" s="232">
        <f t="shared" ref="E39:E46" si="19">(D39/D$48)*100</f>
        <v>50.724368499257054</v>
      </c>
      <c r="F39" s="233">
        <v>6</v>
      </c>
      <c r="G39" s="232">
        <f t="shared" ref="G39:G46" si="20">(F39/F$48)*100</f>
        <v>26.086956521739129</v>
      </c>
      <c r="H39" s="233">
        <v>179</v>
      </c>
      <c r="I39" s="232">
        <f t="shared" ref="I39:I46" si="21">(H39/H$48)*100</f>
        <v>42.517814726840854</v>
      </c>
      <c r="J39" s="233">
        <f t="shared" ref="J39:J46" si="22">SUM(B39,F39)</f>
        <v>61</v>
      </c>
      <c r="K39" s="232">
        <f t="shared" ref="K39:K46" si="23">(J39/J$48)*100</f>
        <v>15.099009900990099</v>
      </c>
      <c r="L39" s="233">
        <f t="shared" ref="L39:L46" si="24">SUM(D39,H39)</f>
        <v>2910</v>
      </c>
      <c r="M39" s="232">
        <f t="shared" ref="M39:M46" si="25">(L39/L$48)*100</f>
        <v>50.129198966408275</v>
      </c>
      <c r="N39" s="233">
        <f t="shared" ref="N39:N46" si="26">J39+L39</f>
        <v>2971</v>
      </c>
      <c r="O39" s="232">
        <f t="shared" ref="O39:O48" si="27">(N39/N$48)*100</f>
        <v>47.749919639987141</v>
      </c>
      <c r="P39" s="234"/>
      <c r="Q39" s="235"/>
      <c r="R39" s="235"/>
      <c r="S39" s="45"/>
      <c r="T39" s="45"/>
      <c r="U39" s="45"/>
      <c r="V39" s="46"/>
      <c r="W39" s="45"/>
      <c r="X39" s="48"/>
    </row>
    <row r="40" spans="1:31" ht="15" customHeight="1" x14ac:dyDescent="0.25">
      <c r="A40" s="334" t="s">
        <v>582</v>
      </c>
      <c r="B40" s="231">
        <v>69</v>
      </c>
      <c r="C40" s="232">
        <f t="shared" si="18"/>
        <v>18.110236220472441</v>
      </c>
      <c r="D40" s="233">
        <v>832</v>
      </c>
      <c r="E40" s="232">
        <f t="shared" si="19"/>
        <v>15.453194650817236</v>
      </c>
      <c r="F40" s="233">
        <v>9</v>
      </c>
      <c r="G40" s="232">
        <f t="shared" si="20"/>
        <v>39.130434782608695</v>
      </c>
      <c r="H40" s="233">
        <v>144</v>
      </c>
      <c r="I40" s="232">
        <f t="shared" si="21"/>
        <v>34.204275534441805</v>
      </c>
      <c r="J40" s="233">
        <f t="shared" si="22"/>
        <v>78</v>
      </c>
      <c r="K40" s="232">
        <f t="shared" si="23"/>
        <v>19.306930693069308</v>
      </c>
      <c r="L40" s="233">
        <f t="shared" si="24"/>
        <v>976</v>
      </c>
      <c r="M40" s="232">
        <f t="shared" si="25"/>
        <v>16.813092161929372</v>
      </c>
      <c r="N40" s="233">
        <f t="shared" si="26"/>
        <v>1054</v>
      </c>
      <c r="O40" s="232">
        <f t="shared" si="27"/>
        <v>16.939890710382514</v>
      </c>
      <c r="P40" s="234"/>
      <c r="Q40" s="235"/>
      <c r="R40" s="235"/>
      <c r="S40" s="45"/>
      <c r="T40" s="45"/>
      <c r="U40" s="45"/>
      <c r="V40" s="46"/>
      <c r="W40" s="45"/>
      <c r="X40" s="48"/>
    </row>
    <row r="41" spans="1:31" ht="15" customHeight="1" x14ac:dyDescent="0.25">
      <c r="A41" s="334" t="s">
        <v>607</v>
      </c>
      <c r="B41" s="231">
        <v>6</v>
      </c>
      <c r="C41" s="232">
        <f t="shared" si="18"/>
        <v>1.5748031496062991</v>
      </c>
      <c r="D41" s="233">
        <v>101</v>
      </c>
      <c r="E41" s="232">
        <f t="shared" si="19"/>
        <v>1.8759286775631501</v>
      </c>
      <c r="F41" s="233">
        <v>0</v>
      </c>
      <c r="G41" s="232">
        <f t="shared" si="20"/>
        <v>0</v>
      </c>
      <c r="H41" s="233">
        <v>1</v>
      </c>
      <c r="I41" s="232">
        <f t="shared" si="21"/>
        <v>0.23752969121140144</v>
      </c>
      <c r="J41" s="233">
        <f t="shared" si="22"/>
        <v>6</v>
      </c>
      <c r="K41" s="232">
        <f t="shared" si="23"/>
        <v>1.4851485148514851</v>
      </c>
      <c r="L41" s="233">
        <f t="shared" si="24"/>
        <v>102</v>
      </c>
      <c r="M41" s="232">
        <f t="shared" si="25"/>
        <v>1.7571059431524549</v>
      </c>
      <c r="N41" s="233">
        <f t="shared" si="26"/>
        <v>108</v>
      </c>
      <c r="O41" s="232">
        <f t="shared" si="27"/>
        <v>1.7357762777242043</v>
      </c>
      <c r="P41" s="234"/>
      <c r="Q41" s="235"/>
      <c r="R41" s="235"/>
      <c r="S41" s="45"/>
      <c r="T41" s="45"/>
      <c r="U41" s="45"/>
      <c r="V41" s="46"/>
      <c r="W41" s="45"/>
      <c r="X41" s="48"/>
    </row>
    <row r="42" spans="1:31" ht="15" customHeight="1" x14ac:dyDescent="0.25">
      <c r="A42" s="334" t="s">
        <v>580</v>
      </c>
      <c r="B42" s="231">
        <v>27</v>
      </c>
      <c r="C42" s="232">
        <f t="shared" si="18"/>
        <v>7.0866141732283463</v>
      </c>
      <c r="D42" s="233">
        <v>263</v>
      </c>
      <c r="E42" s="232">
        <f t="shared" si="19"/>
        <v>4.8848439821693912</v>
      </c>
      <c r="F42" s="233">
        <v>4</v>
      </c>
      <c r="G42" s="232">
        <f t="shared" si="20"/>
        <v>17.391304347826086</v>
      </c>
      <c r="H42" s="233">
        <v>16</v>
      </c>
      <c r="I42" s="232">
        <f t="shared" si="21"/>
        <v>3.800475059382423</v>
      </c>
      <c r="J42" s="233">
        <f t="shared" si="22"/>
        <v>31</v>
      </c>
      <c r="K42" s="232">
        <f t="shared" si="23"/>
        <v>7.673267326732673</v>
      </c>
      <c r="L42" s="233">
        <f t="shared" si="24"/>
        <v>279</v>
      </c>
      <c r="M42" s="232">
        <f t="shared" si="25"/>
        <v>4.8062015503875966</v>
      </c>
      <c r="N42" s="233">
        <f t="shared" si="26"/>
        <v>310</v>
      </c>
      <c r="O42" s="232">
        <f t="shared" si="27"/>
        <v>4.9823207971713277</v>
      </c>
      <c r="P42" s="234"/>
      <c r="Q42" s="235"/>
      <c r="R42" s="235"/>
      <c r="S42" s="45"/>
      <c r="T42" s="45"/>
      <c r="U42" s="45"/>
      <c r="V42" s="46"/>
      <c r="W42" s="45"/>
      <c r="X42" s="48"/>
    </row>
    <row r="43" spans="1:31" ht="15" customHeight="1" x14ac:dyDescent="0.25">
      <c r="A43" s="334" t="s">
        <v>579</v>
      </c>
      <c r="B43" s="231">
        <v>4</v>
      </c>
      <c r="C43" s="232">
        <f t="shared" si="18"/>
        <v>1.0498687664041995</v>
      </c>
      <c r="D43" s="233">
        <v>26</v>
      </c>
      <c r="E43" s="232">
        <f t="shared" si="19"/>
        <v>0.48291233283803864</v>
      </c>
      <c r="F43" s="233">
        <v>0</v>
      </c>
      <c r="G43" s="232">
        <f t="shared" si="20"/>
        <v>0</v>
      </c>
      <c r="H43" s="233">
        <v>0</v>
      </c>
      <c r="I43" s="232">
        <f t="shared" si="21"/>
        <v>0</v>
      </c>
      <c r="J43" s="233">
        <f t="shared" si="22"/>
        <v>4</v>
      </c>
      <c r="K43" s="232">
        <f t="shared" si="23"/>
        <v>0.99009900990099009</v>
      </c>
      <c r="L43" s="233">
        <f t="shared" si="24"/>
        <v>26</v>
      </c>
      <c r="M43" s="232">
        <f t="shared" si="25"/>
        <v>0.44788975021533162</v>
      </c>
      <c r="N43" s="233">
        <f t="shared" si="26"/>
        <v>30</v>
      </c>
      <c r="O43" s="232">
        <f t="shared" si="27"/>
        <v>0.48216007714561238</v>
      </c>
      <c r="P43" s="234"/>
      <c r="Q43" s="235"/>
      <c r="R43" s="235"/>
      <c r="S43" s="45"/>
      <c r="T43" s="45"/>
      <c r="U43" s="45"/>
      <c r="V43" s="46"/>
      <c r="W43" s="45"/>
      <c r="X43" s="48"/>
    </row>
    <row r="44" spans="1:31" ht="15" customHeight="1" x14ac:dyDescent="0.25">
      <c r="A44" s="334" t="s">
        <v>578</v>
      </c>
      <c r="B44" s="231">
        <v>12</v>
      </c>
      <c r="C44" s="232">
        <f t="shared" si="18"/>
        <v>3.1496062992125982</v>
      </c>
      <c r="D44" s="233">
        <v>126</v>
      </c>
      <c r="E44" s="232">
        <f t="shared" si="19"/>
        <v>2.3402674591381873</v>
      </c>
      <c r="F44" s="233">
        <v>0</v>
      </c>
      <c r="G44" s="232">
        <f t="shared" si="20"/>
        <v>0</v>
      </c>
      <c r="H44" s="233">
        <v>6</v>
      </c>
      <c r="I44" s="232">
        <f t="shared" si="21"/>
        <v>1.4251781472684086</v>
      </c>
      <c r="J44" s="233">
        <f t="shared" si="22"/>
        <v>12</v>
      </c>
      <c r="K44" s="232">
        <f t="shared" si="23"/>
        <v>2.9702970297029703</v>
      </c>
      <c r="L44" s="233">
        <f t="shared" si="24"/>
        <v>132</v>
      </c>
      <c r="M44" s="232">
        <f t="shared" si="25"/>
        <v>2.2739018087855296</v>
      </c>
      <c r="N44" s="233">
        <f t="shared" si="26"/>
        <v>144</v>
      </c>
      <c r="O44" s="232">
        <f t="shared" si="27"/>
        <v>2.3143683702989395</v>
      </c>
      <c r="P44" s="234"/>
      <c r="Q44" s="235"/>
      <c r="R44" s="235"/>
      <c r="S44" s="45"/>
      <c r="T44" s="45"/>
      <c r="U44" s="45"/>
      <c r="V44" s="46"/>
      <c r="W44" s="45"/>
      <c r="X44" s="48"/>
    </row>
    <row r="45" spans="1:31" ht="15" customHeight="1" x14ac:dyDescent="0.25">
      <c r="A45" s="334" t="s">
        <v>577</v>
      </c>
      <c r="B45" s="231">
        <v>100</v>
      </c>
      <c r="C45" s="232">
        <f t="shared" si="18"/>
        <v>26.246719160104988</v>
      </c>
      <c r="D45" s="233">
        <v>266</v>
      </c>
      <c r="E45" s="232">
        <f t="shared" si="19"/>
        <v>4.9405646359583955</v>
      </c>
      <c r="F45" s="233">
        <v>0</v>
      </c>
      <c r="G45" s="232">
        <f t="shared" si="20"/>
        <v>0</v>
      </c>
      <c r="H45" s="233">
        <v>1</v>
      </c>
      <c r="I45" s="232">
        <f t="shared" si="21"/>
        <v>0.23752969121140144</v>
      </c>
      <c r="J45" s="233">
        <f t="shared" si="22"/>
        <v>100</v>
      </c>
      <c r="K45" s="232">
        <f t="shared" si="23"/>
        <v>24.752475247524753</v>
      </c>
      <c r="L45" s="233">
        <f t="shared" si="24"/>
        <v>267</v>
      </c>
      <c r="M45" s="232">
        <f t="shared" si="25"/>
        <v>4.5994832041343674</v>
      </c>
      <c r="N45" s="233">
        <f t="shared" si="26"/>
        <v>367</v>
      </c>
      <c r="O45" s="232">
        <f t="shared" si="27"/>
        <v>5.8984249437479912</v>
      </c>
      <c r="P45" s="234"/>
      <c r="Q45" s="235"/>
      <c r="R45" s="235"/>
      <c r="S45" s="45"/>
      <c r="T45" s="45"/>
      <c r="U45" s="45"/>
      <c r="V45" s="46"/>
      <c r="W45" s="45"/>
      <c r="X45" s="48"/>
    </row>
    <row r="46" spans="1:31" ht="15" customHeight="1" x14ac:dyDescent="0.25">
      <c r="A46" s="334" t="s">
        <v>576</v>
      </c>
      <c r="B46" s="231">
        <v>2</v>
      </c>
      <c r="C46" s="232">
        <f t="shared" si="18"/>
        <v>0.52493438320209973</v>
      </c>
      <c r="D46" s="233">
        <v>10</v>
      </c>
      <c r="E46" s="232">
        <f t="shared" si="19"/>
        <v>0.18573551263001484</v>
      </c>
      <c r="F46" s="233">
        <v>0</v>
      </c>
      <c r="G46" s="232">
        <f t="shared" si="20"/>
        <v>0</v>
      </c>
      <c r="H46" s="233">
        <v>0</v>
      </c>
      <c r="I46" s="232">
        <f t="shared" si="21"/>
        <v>0</v>
      </c>
      <c r="J46" s="233">
        <f t="shared" si="22"/>
        <v>2</v>
      </c>
      <c r="K46" s="232">
        <f t="shared" si="23"/>
        <v>0.49504950495049505</v>
      </c>
      <c r="L46" s="233">
        <f t="shared" si="24"/>
        <v>10</v>
      </c>
      <c r="M46" s="232">
        <f t="shared" si="25"/>
        <v>0.17226528854435832</v>
      </c>
      <c r="N46" s="233">
        <f t="shared" si="26"/>
        <v>12</v>
      </c>
      <c r="O46" s="232">
        <f>(N46/N$48)*100</f>
        <v>0.19286403085824494</v>
      </c>
      <c r="P46" s="234"/>
      <c r="Q46" s="235"/>
      <c r="R46" s="235"/>
      <c r="S46" s="45"/>
      <c r="T46" s="45"/>
      <c r="U46" s="45"/>
      <c r="V46" s="46"/>
      <c r="W46" s="45"/>
      <c r="X46" s="48"/>
    </row>
    <row r="47" spans="1:31" ht="15" customHeight="1" x14ac:dyDescent="0.25">
      <c r="A47" s="334" t="s">
        <v>608</v>
      </c>
      <c r="B47" s="209" t="s">
        <v>604</v>
      </c>
      <c r="C47" s="210" t="s">
        <v>538</v>
      </c>
      <c r="D47" s="209" t="s">
        <v>604</v>
      </c>
      <c r="E47" s="210" t="s">
        <v>538</v>
      </c>
      <c r="F47" s="227" t="s">
        <v>604</v>
      </c>
      <c r="G47" s="210" t="s">
        <v>538</v>
      </c>
      <c r="H47" s="211" t="s">
        <v>604</v>
      </c>
      <c r="I47" s="210" t="s">
        <v>538</v>
      </c>
      <c r="J47" s="211" t="s">
        <v>604</v>
      </c>
      <c r="K47" s="210" t="s">
        <v>538</v>
      </c>
      <c r="L47" s="209" t="s">
        <v>604</v>
      </c>
      <c r="M47" s="210" t="s">
        <v>538</v>
      </c>
      <c r="N47" s="233">
        <v>13</v>
      </c>
      <c r="O47" s="232">
        <f>(N47/N$48)*100</f>
        <v>0.20893603342976536</v>
      </c>
      <c r="P47" s="234"/>
      <c r="Q47" s="235"/>
      <c r="R47" s="235"/>
      <c r="S47" s="45"/>
      <c r="T47" s="45"/>
      <c r="U47" s="45"/>
      <c r="V47" s="46"/>
      <c r="W47" s="45"/>
      <c r="X47" s="48"/>
    </row>
    <row r="48" spans="1:31" s="2" customFormat="1" ht="15" customHeight="1" x14ac:dyDescent="0.3">
      <c r="A48" s="335" t="s">
        <v>137</v>
      </c>
      <c r="B48" s="326">
        <f>SUM(B38:B46)</f>
        <v>381</v>
      </c>
      <c r="C48" s="327">
        <f t="shared" ref="C48" si="28">(B48/B$28)*100</f>
        <v>100</v>
      </c>
      <c r="D48" s="326">
        <f>SUM(D38:D46)</f>
        <v>5384</v>
      </c>
      <c r="E48" s="328">
        <f t="shared" ref="E48" si="29">(D48/D$28)*100</f>
        <v>100</v>
      </c>
      <c r="F48" s="329">
        <f>SUM(F38:F46)</f>
        <v>23</v>
      </c>
      <c r="G48" s="328">
        <f t="shared" ref="G48" si="30">(F48/F$28)*100</f>
        <v>100</v>
      </c>
      <c r="H48" s="329">
        <f>SUM(H38:H46)</f>
        <v>421</v>
      </c>
      <c r="I48" s="328">
        <f t="shared" ref="I48" si="31">(H48/H$28)*100</f>
        <v>100</v>
      </c>
      <c r="J48" s="329">
        <f t="shared" ref="J48" si="32">SUM(B48,F48)</f>
        <v>404</v>
      </c>
      <c r="K48" s="328">
        <f t="shared" ref="K48" si="33">(J48/J$28)*100</f>
        <v>100</v>
      </c>
      <c r="L48" s="329">
        <f t="shared" ref="L48" si="34">SUM(D48,H48)</f>
        <v>5805</v>
      </c>
      <c r="M48" s="328">
        <f t="shared" ref="M48" si="35">(L48/L$28)*100</f>
        <v>100</v>
      </c>
      <c r="N48" s="336">
        <f>SUM(N38:N47)</f>
        <v>6222</v>
      </c>
      <c r="O48" s="337">
        <f t="shared" si="27"/>
        <v>100</v>
      </c>
      <c r="P48" s="234"/>
      <c r="Q48" s="235"/>
      <c r="R48" s="235"/>
      <c r="S48" s="45"/>
      <c r="T48" s="228"/>
      <c r="U48" s="228"/>
      <c r="V48" s="46"/>
      <c r="W48" s="45"/>
      <c r="X48" s="73"/>
    </row>
    <row r="49" spans="1:24" ht="13" x14ac:dyDescent="0.25">
      <c r="A49" s="42" t="s">
        <v>613</v>
      </c>
      <c r="B49" s="225"/>
      <c r="C49" s="116"/>
      <c r="D49" s="225"/>
      <c r="E49" s="116"/>
      <c r="F49" s="225"/>
      <c r="G49" s="116"/>
      <c r="H49" s="225"/>
      <c r="I49" s="116"/>
      <c r="J49" s="225"/>
      <c r="K49" s="116"/>
      <c r="L49" s="225"/>
      <c r="M49" s="116"/>
      <c r="N49" s="225"/>
      <c r="O49" s="116"/>
      <c r="P49" s="234"/>
      <c r="Q49" s="235"/>
      <c r="R49" s="235"/>
      <c r="S49" s="45"/>
      <c r="T49" s="45"/>
      <c r="U49" s="45"/>
      <c r="V49" s="46"/>
      <c r="W49" s="45"/>
      <c r="X49" s="48"/>
    </row>
    <row r="50" spans="1:24" ht="13" x14ac:dyDescent="0.25">
      <c r="K50" s="48"/>
      <c r="L50" s="48"/>
      <c r="P50" s="234"/>
      <c r="Q50" s="235"/>
      <c r="R50" s="235"/>
      <c r="S50" s="45"/>
      <c r="T50" s="45"/>
      <c r="U50" s="45"/>
      <c r="V50" s="46"/>
      <c r="W50" s="45"/>
      <c r="X50" s="48"/>
    </row>
    <row r="51" spans="1:24" ht="13" x14ac:dyDescent="0.3">
      <c r="A51" s="11" t="s">
        <v>614</v>
      </c>
      <c r="H51" s="7"/>
      <c r="P51" s="234"/>
      <c r="Q51" s="235"/>
      <c r="R51" s="235"/>
      <c r="S51" s="45"/>
      <c r="T51" s="45"/>
      <c r="U51" s="45"/>
      <c r="V51" s="46"/>
      <c r="W51" s="45"/>
      <c r="X51" s="48"/>
    </row>
    <row r="52" spans="1:24" ht="13" x14ac:dyDescent="0.25">
      <c r="A52" s="42" t="s">
        <v>773</v>
      </c>
      <c r="P52" s="234"/>
      <c r="Q52" s="235"/>
      <c r="R52" s="235"/>
      <c r="S52" s="45"/>
      <c r="T52" s="45"/>
      <c r="U52" s="45"/>
      <c r="V52" s="46"/>
      <c r="W52" s="45"/>
      <c r="X52" s="48"/>
    </row>
    <row r="53" spans="1:24" ht="13" x14ac:dyDescent="0.25">
      <c r="P53" s="234"/>
      <c r="Q53" s="235"/>
      <c r="R53" s="235"/>
      <c r="S53" s="45"/>
      <c r="T53" s="45"/>
      <c r="U53" s="45"/>
      <c r="V53" s="46"/>
      <c r="W53" s="45"/>
      <c r="X53" s="48"/>
    </row>
    <row r="54" spans="1:24" ht="13" x14ac:dyDescent="0.25">
      <c r="B54" s="48"/>
      <c r="C54" s="48"/>
      <c r="D54" s="48"/>
      <c r="E54" s="48"/>
      <c r="F54" s="48"/>
      <c r="G54" s="48"/>
      <c r="H54" s="48"/>
      <c r="I54" s="48"/>
      <c r="P54" s="234"/>
      <c r="Q54" s="235"/>
      <c r="R54" s="235"/>
      <c r="S54" s="45"/>
      <c r="T54" s="45"/>
      <c r="U54" s="45"/>
      <c r="V54" s="46"/>
      <c r="W54" s="45"/>
      <c r="X54" s="48"/>
    </row>
    <row r="55" spans="1:24" ht="13" x14ac:dyDescent="0.25">
      <c r="B55" s="48"/>
      <c r="C55" s="48"/>
      <c r="D55" s="48"/>
      <c r="E55" s="48"/>
      <c r="F55" s="48"/>
      <c r="G55" s="48"/>
      <c r="H55" s="48"/>
      <c r="I55" s="48"/>
      <c r="P55" s="234"/>
      <c r="Q55" s="235"/>
      <c r="R55" s="46"/>
      <c r="S55" s="45"/>
      <c r="T55" s="45"/>
      <c r="U55" s="48"/>
      <c r="V55" s="48"/>
      <c r="W55" s="48"/>
      <c r="X55" s="48"/>
    </row>
    <row r="56" spans="1:24" ht="13" x14ac:dyDescent="0.25">
      <c r="B56" s="166"/>
      <c r="C56" s="166"/>
      <c r="D56" s="166"/>
      <c r="E56" s="166"/>
      <c r="F56" s="166"/>
      <c r="G56" s="166"/>
      <c r="H56" s="166"/>
      <c r="I56" s="48"/>
      <c r="P56" s="234"/>
      <c r="Q56" s="235"/>
      <c r="R56" s="46"/>
      <c r="S56" s="45"/>
      <c r="T56" s="45"/>
      <c r="U56" s="48"/>
      <c r="V56" s="48"/>
      <c r="W56" s="48"/>
      <c r="X56" s="48"/>
    </row>
    <row r="57" spans="1:24" ht="13" x14ac:dyDescent="0.25">
      <c r="B57" s="166"/>
      <c r="C57" s="166"/>
      <c r="D57" s="166"/>
      <c r="E57" s="166"/>
      <c r="F57" s="166"/>
      <c r="G57" s="166"/>
      <c r="H57" s="166"/>
      <c r="I57" s="48"/>
      <c r="P57" s="234"/>
      <c r="Q57" s="235"/>
      <c r="R57" s="46"/>
      <c r="S57" s="45"/>
      <c r="T57" s="45"/>
      <c r="U57" s="48"/>
    </row>
    <row r="58" spans="1:24" ht="13" x14ac:dyDescent="0.25">
      <c r="B58" s="48"/>
      <c r="C58" s="48"/>
      <c r="D58" s="48"/>
      <c r="E58" s="48"/>
      <c r="F58" s="48"/>
      <c r="G58" s="48"/>
      <c r="H58" s="48"/>
      <c r="I58" s="48"/>
      <c r="Q58" s="48"/>
      <c r="R58" s="46"/>
      <c r="S58" s="45"/>
      <c r="T58" s="45"/>
      <c r="U58" s="48"/>
    </row>
    <row r="59" spans="1:24" ht="13" x14ac:dyDescent="0.25">
      <c r="Q59" s="48"/>
      <c r="R59" s="46"/>
      <c r="S59" s="45"/>
      <c r="T59" s="45"/>
      <c r="U59" s="48"/>
    </row>
    <row r="60" spans="1:24" ht="13" x14ac:dyDescent="0.25">
      <c r="Q60" s="48"/>
      <c r="R60" s="46"/>
      <c r="S60" s="45"/>
      <c r="T60" s="45"/>
      <c r="U60" s="48"/>
    </row>
    <row r="61" spans="1:24" ht="13" x14ac:dyDescent="0.25">
      <c r="Q61" s="48"/>
      <c r="R61" s="46"/>
      <c r="S61" s="45"/>
      <c r="T61" s="45"/>
      <c r="U61" s="48"/>
    </row>
    <row r="62" spans="1:24" ht="13" x14ac:dyDescent="0.25">
      <c r="Q62" s="48"/>
      <c r="R62" s="46"/>
      <c r="S62" s="45"/>
      <c r="T62" s="45"/>
      <c r="U62" s="48"/>
    </row>
    <row r="63" spans="1:24" ht="13" x14ac:dyDescent="0.25">
      <c r="Q63" s="48"/>
      <c r="R63" s="46"/>
      <c r="S63" s="45"/>
      <c r="T63" s="45"/>
      <c r="U63" s="48"/>
    </row>
    <row r="64" spans="1:24" ht="13" x14ac:dyDescent="0.25">
      <c r="Q64" s="48"/>
      <c r="R64" s="46"/>
      <c r="S64" s="45"/>
      <c r="T64" s="45"/>
      <c r="U64" s="48"/>
    </row>
    <row r="65" spans="17:21" ht="13" x14ac:dyDescent="0.25">
      <c r="Q65" s="48"/>
      <c r="R65" s="46"/>
      <c r="S65" s="45"/>
      <c r="T65" s="45"/>
      <c r="U65" s="48"/>
    </row>
    <row r="66" spans="17:21" ht="13" x14ac:dyDescent="0.25">
      <c r="Q66" s="48"/>
      <c r="R66" s="46"/>
      <c r="S66" s="45"/>
      <c r="T66" s="45"/>
      <c r="U66" s="48"/>
    </row>
    <row r="67" spans="17:21" ht="13" x14ac:dyDescent="0.25">
      <c r="Q67" s="48"/>
      <c r="R67" s="46"/>
      <c r="S67" s="45"/>
      <c r="T67" s="45"/>
      <c r="U67" s="48"/>
    </row>
    <row r="68" spans="17:21" ht="13" x14ac:dyDescent="0.25">
      <c r="Q68" s="48"/>
      <c r="R68" s="46"/>
      <c r="S68" s="45"/>
      <c r="T68" s="45"/>
      <c r="U68" s="48"/>
    </row>
    <row r="69" spans="17:21" ht="13" x14ac:dyDescent="0.25">
      <c r="Q69" s="48"/>
      <c r="R69" s="46"/>
      <c r="S69" s="45"/>
      <c r="T69" s="45"/>
      <c r="U69" s="48"/>
    </row>
    <row r="70" spans="17:21" ht="13" x14ac:dyDescent="0.25">
      <c r="Q70" s="48"/>
      <c r="R70" s="46"/>
      <c r="S70" s="45"/>
      <c r="T70" s="45"/>
      <c r="U70" s="48"/>
    </row>
    <row r="71" spans="17:21" ht="13" x14ac:dyDescent="0.25">
      <c r="Q71" s="48"/>
      <c r="R71" s="46"/>
      <c r="S71" s="45"/>
      <c r="T71" s="45"/>
      <c r="U71" s="48"/>
    </row>
    <row r="72" spans="17:21" ht="13" x14ac:dyDescent="0.25">
      <c r="Q72" s="48"/>
      <c r="R72" s="46"/>
      <c r="S72" s="45"/>
      <c r="T72" s="45"/>
      <c r="U72" s="48"/>
    </row>
    <row r="73" spans="17:21" ht="13" x14ac:dyDescent="0.25">
      <c r="Q73" s="48"/>
      <c r="R73" s="46"/>
      <c r="S73" s="45"/>
      <c r="T73" s="45"/>
      <c r="U73" s="48"/>
    </row>
    <row r="74" spans="17:21" x14ac:dyDescent="0.25">
      <c r="Q74" s="48"/>
      <c r="R74" s="48"/>
      <c r="S74" s="48"/>
      <c r="T74" s="48"/>
      <c r="U74" s="48"/>
    </row>
    <row r="75" spans="17:21" x14ac:dyDescent="0.25">
      <c r="Q75" s="48"/>
      <c r="R75" s="48"/>
      <c r="S75" s="48"/>
      <c r="T75" s="48"/>
      <c r="U75" s="48"/>
    </row>
    <row r="76" spans="17:21" x14ac:dyDescent="0.25">
      <c r="Q76" s="48"/>
      <c r="R76" s="48"/>
      <c r="S76" s="48"/>
      <c r="T76" s="48"/>
      <c r="U76" s="48"/>
    </row>
    <row r="77" spans="17:21" x14ac:dyDescent="0.25">
      <c r="Q77" s="48"/>
      <c r="R77" s="48"/>
      <c r="S77" s="48"/>
      <c r="T77" s="48"/>
      <c r="U77" s="48"/>
    </row>
    <row r="78" spans="17:21" x14ac:dyDescent="0.25">
      <c r="Q78" s="48"/>
      <c r="R78" s="48"/>
      <c r="S78" s="48"/>
      <c r="T78" s="48"/>
      <c r="U78" s="48"/>
    </row>
    <row r="79" spans="17:21" x14ac:dyDescent="0.25">
      <c r="Q79" s="48"/>
      <c r="R79" s="48"/>
      <c r="S79" s="48"/>
      <c r="T79" s="48"/>
      <c r="U79" s="48"/>
    </row>
    <row r="80" spans="17:21" x14ac:dyDescent="0.25">
      <c r="Q80" s="48"/>
      <c r="R80" s="48"/>
      <c r="S80" s="48"/>
      <c r="T80" s="48"/>
      <c r="U80" s="48"/>
    </row>
  </sheetData>
  <mergeCells count="30">
    <mergeCell ref="B3:E3"/>
    <mergeCell ref="F3:I3"/>
    <mergeCell ref="J3:M3"/>
    <mergeCell ref="N3:O3"/>
    <mergeCell ref="B4:C4"/>
    <mergeCell ref="D4:E4"/>
    <mergeCell ref="F4:G4"/>
    <mergeCell ref="H4:I4"/>
    <mergeCell ref="J4:K4"/>
    <mergeCell ref="L4:M4"/>
    <mergeCell ref="B18:E18"/>
    <mergeCell ref="F18:I18"/>
    <mergeCell ref="J18:M18"/>
    <mergeCell ref="N18:O18"/>
    <mergeCell ref="B19:C19"/>
    <mergeCell ref="D19:E19"/>
    <mergeCell ref="F19:G19"/>
    <mergeCell ref="H19:I19"/>
    <mergeCell ref="J19:K19"/>
    <mergeCell ref="L19:M19"/>
    <mergeCell ref="B35:E35"/>
    <mergeCell ref="F35:I35"/>
    <mergeCell ref="J35:M35"/>
    <mergeCell ref="N35:O35"/>
    <mergeCell ref="B36:C36"/>
    <mergeCell ref="D36:E36"/>
    <mergeCell ref="F36:G36"/>
    <mergeCell ref="H36:I36"/>
    <mergeCell ref="J36:K36"/>
    <mergeCell ref="L36:M36"/>
  </mergeCells>
  <conditionalFormatting sqref="A6:O11">
    <cfRule type="expression" dxfId="34" priority="7">
      <formula>MOD(ROW(),2)=0</formula>
    </cfRule>
  </conditionalFormatting>
  <conditionalFormatting sqref="A21:G26 A28:O28 A27 N27:O27 B29:O29 I21:O26">
    <cfRule type="expression" dxfId="33" priority="6">
      <formula>MOD(ROW(),2)=0</formula>
    </cfRule>
  </conditionalFormatting>
  <conditionalFormatting sqref="B27:M27">
    <cfRule type="expression" dxfId="32" priority="5">
      <formula>MOD(ROW(),2)=0</formula>
    </cfRule>
  </conditionalFormatting>
  <conditionalFormatting sqref="A38:O46 A47:A48 N47:O48 B49:O49">
    <cfRule type="expression" dxfId="31" priority="4">
      <formula>MOD(ROW(),2)=0</formula>
    </cfRule>
  </conditionalFormatting>
  <conditionalFormatting sqref="B48:M48">
    <cfRule type="expression" dxfId="30" priority="3">
      <formula>MOD(ROW(),2)=0</formula>
    </cfRule>
  </conditionalFormatting>
  <conditionalFormatting sqref="B47:M47">
    <cfRule type="expression" dxfId="29" priority="2">
      <formula>MOD(ROW(),2)=0</formula>
    </cfRule>
  </conditionalFormatting>
  <conditionalFormatting sqref="H21:H26">
    <cfRule type="expression" dxfId="28" priority="1">
      <formula>MOD(ROW(),2)=0</formula>
    </cfRule>
  </conditionalFormatting>
  <hyperlinks>
    <hyperlink ref="A2" location="TOC!A1" display="Return to Table of Contents"/>
  </hyperlinks>
  <pageMargins left="0.25" right="0.25" top="0.75" bottom="0.75" header="0.3" footer="0.3"/>
  <pageSetup scale="80" pageOrder="overThenDown" orientation="portrait" horizontalDpi="4294967295" verticalDpi="4294967295" r:id="rId1"/>
  <headerFooter>
    <oddHeader>&amp;L&amp;"Arial,Bold"2018-19 Survey of Allied Dental Education
Report 2 - Dental Assisting Education Programs</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6"/>
  <sheetViews>
    <sheetView workbookViewId="0">
      <pane ySplit="1" topLeftCell="A2" activePane="bottomLeft" state="frozen"/>
      <selection pane="bottomLeft"/>
    </sheetView>
  </sheetViews>
  <sheetFormatPr defaultColWidth="9.1796875" defaultRowHeight="12.5" x14ac:dyDescent="0.25"/>
  <cols>
    <col min="1" max="1" width="33.26953125" style="1" customWidth="1"/>
    <col min="2" max="2" width="7" style="1" customWidth="1"/>
    <col min="3" max="3" width="6.54296875" style="1" customWidth="1"/>
    <col min="4" max="4" width="7.1796875" style="1" customWidth="1"/>
    <col min="5" max="5" width="7" style="1" customWidth="1"/>
    <col min="6" max="7" width="6.81640625" style="1" customWidth="1"/>
    <col min="8" max="10" width="9.1796875" style="1"/>
    <col min="11" max="12" width="9.1796875" style="192"/>
    <col min="13" max="16384" width="9.1796875" style="1"/>
  </cols>
  <sheetData>
    <row r="1" spans="1:16" ht="13" x14ac:dyDescent="0.3">
      <c r="A1" s="2" t="s">
        <v>39</v>
      </c>
    </row>
    <row r="2" spans="1:16" x14ac:dyDescent="0.25">
      <c r="A2" s="167" t="s">
        <v>5</v>
      </c>
    </row>
    <row r="3" spans="1:16" s="2" customFormat="1" ht="13" x14ac:dyDescent="0.3">
      <c r="A3" s="330"/>
      <c r="B3" s="371" t="s">
        <v>588</v>
      </c>
      <c r="C3" s="371"/>
      <c r="D3" s="371"/>
      <c r="E3" s="371"/>
      <c r="F3" s="371"/>
      <c r="G3" s="371"/>
      <c r="H3" s="371" t="s">
        <v>512</v>
      </c>
      <c r="I3" s="372"/>
      <c r="J3" s="46"/>
      <c r="K3" s="236"/>
      <c r="L3" s="236"/>
      <c r="M3" s="236"/>
    </row>
    <row r="4" spans="1:16" s="2" customFormat="1" ht="13" x14ac:dyDescent="0.3">
      <c r="A4" s="331"/>
      <c r="B4" s="352" t="s">
        <v>587</v>
      </c>
      <c r="C4" s="352"/>
      <c r="D4" s="373" t="s">
        <v>586</v>
      </c>
      <c r="E4" s="352"/>
      <c r="F4" s="373" t="s">
        <v>136</v>
      </c>
      <c r="G4" s="353"/>
      <c r="H4" s="200"/>
      <c r="I4" s="63"/>
      <c r="J4" s="46"/>
      <c r="K4" s="234"/>
      <c r="L4" s="235"/>
      <c r="M4" s="235"/>
      <c r="N4" s="166"/>
      <c r="O4" s="166"/>
      <c r="P4" s="166"/>
    </row>
    <row r="5" spans="1:16" s="201" customFormat="1" ht="13" x14ac:dyDescent="0.3">
      <c r="A5" s="317" t="s">
        <v>597</v>
      </c>
      <c r="B5" s="314" t="s">
        <v>138</v>
      </c>
      <c r="C5" s="314" t="s">
        <v>139</v>
      </c>
      <c r="D5" s="317" t="s">
        <v>138</v>
      </c>
      <c r="E5" s="314" t="s">
        <v>139</v>
      </c>
      <c r="F5" s="317" t="s">
        <v>138</v>
      </c>
      <c r="G5" s="315" t="s">
        <v>139</v>
      </c>
      <c r="H5" s="317" t="s">
        <v>138</v>
      </c>
      <c r="I5" s="315" t="s">
        <v>139</v>
      </c>
      <c r="J5" s="46"/>
      <c r="K5" s="234"/>
      <c r="L5" s="235"/>
      <c r="M5" s="235"/>
      <c r="N5" s="166"/>
      <c r="O5" s="46"/>
      <c r="P5" s="45"/>
    </row>
    <row r="6" spans="1:16" ht="15" customHeight="1" x14ac:dyDescent="0.25">
      <c r="A6" s="199" t="s">
        <v>596</v>
      </c>
      <c r="B6" s="48">
        <v>170</v>
      </c>
      <c r="C6" s="208">
        <f>(B6/B$10)*100</f>
        <v>89.947089947089935</v>
      </c>
      <c r="D6" s="197">
        <v>3883</v>
      </c>
      <c r="E6" s="208">
        <f>(D6/D$10)*100</f>
        <v>93.296492071119658</v>
      </c>
      <c r="F6" s="198">
        <v>20</v>
      </c>
      <c r="G6" s="208">
        <f>(F6/F$10)*100</f>
        <v>5.9347181008902083</v>
      </c>
      <c r="H6" s="197">
        <f>B6+D6+F6</f>
        <v>4073</v>
      </c>
      <c r="I6" s="196">
        <f>(H6/H$10)*100</f>
        <v>86.881399317406135</v>
      </c>
      <c r="J6" s="46"/>
      <c r="K6" s="234"/>
      <c r="L6" s="235"/>
      <c r="M6" s="235"/>
      <c r="N6" s="48"/>
      <c r="O6" s="46"/>
      <c r="P6" s="45"/>
    </row>
    <row r="7" spans="1:16" ht="15" customHeight="1" x14ac:dyDescent="0.25">
      <c r="A7" s="199" t="s">
        <v>595</v>
      </c>
      <c r="B7" s="48">
        <v>0</v>
      </c>
      <c r="C7" s="208">
        <f>(B7/B$10)*100</f>
        <v>0</v>
      </c>
      <c r="D7" s="199">
        <v>5</v>
      </c>
      <c r="E7" s="208">
        <f>(D7/D$10)*100</f>
        <v>0.1201345506967804</v>
      </c>
      <c r="F7" s="198">
        <v>0</v>
      </c>
      <c r="G7" s="208">
        <f>(F7/F$10)*100</f>
        <v>0</v>
      </c>
      <c r="H7" s="197">
        <f>B7+D7+F7</f>
        <v>5</v>
      </c>
      <c r="I7" s="196">
        <f>(H7/H$10)*100</f>
        <v>0.10665529010238908</v>
      </c>
      <c r="J7" s="46"/>
      <c r="K7" s="234"/>
      <c r="L7" s="235"/>
      <c r="M7" s="235"/>
      <c r="N7" s="48"/>
      <c r="O7" s="46"/>
      <c r="P7" s="45"/>
    </row>
    <row r="8" spans="1:16" ht="15" customHeight="1" x14ac:dyDescent="0.25">
      <c r="A8" s="199" t="s">
        <v>136</v>
      </c>
      <c r="B8" s="48">
        <v>12</v>
      </c>
      <c r="C8" s="208">
        <f>(B8/B$10)*100</f>
        <v>6.3492063492063489</v>
      </c>
      <c r="D8" s="199">
        <v>160</v>
      </c>
      <c r="E8" s="208">
        <f>(D8/D$10)*100</f>
        <v>3.8443056222969729</v>
      </c>
      <c r="F8" s="198">
        <v>0</v>
      </c>
      <c r="G8" s="208">
        <f>(F8/F$10)*100</f>
        <v>0</v>
      </c>
      <c r="H8" s="197">
        <f>B8+D8+F8</f>
        <v>172</v>
      </c>
      <c r="I8" s="196">
        <f>(H8/H$10)*100</f>
        <v>3.668941979522184</v>
      </c>
      <c r="J8" s="46"/>
      <c r="K8" s="234"/>
      <c r="L8" s="235"/>
      <c r="M8" s="235"/>
      <c r="N8" s="48"/>
      <c r="O8" s="46"/>
      <c r="P8" s="45"/>
    </row>
    <row r="9" spans="1:16" ht="15" customHeight="1" x14ac:dyDescent="0.25">
      <c r="A9" s="199" t="s">
        <v>577</v>
      </c>
      <c r="B9" s="48">
        <v>7</v>
      </c>
      <c r="C9" s="208">
        <f>(B9/B$10)*100</f>
        <v>3.7037037037037033</v>
      </c>
      <c r="D9" s="199">
        <v>114</v>
      </c>
      <c r="E9" s="208">
        <f>(D9/D$10)*100</f>
        <v>2.7390677558865932</v>
      </c>
      <c r="F9" s="198">
        <v>317</v>
      </c>
      <c r="G9" s="208">
        <f>(F9/F$10)*100</f>
        <v>94.065281899109792</v>
      </c>
      <c r="H9" s="197">
        <f>B9+D9+F9</f>
        <v>438</v>
      </c>
      <c r="I9" s="196">
        <f>(H9/H$10)*100</f>
        <v>9.3430034129692832</v>
      </c>
      <c r="J9" s="46"/>
      <c r="K9" s="234"/>
      <c r="L9" s="235"/>
      <c r="M9" s="235"/>
      <c r="N9" s="48"/>
      <c r="O9" s="46"/>
      <c r="P9" s="45"/>
    </row>
    <row r="10" spans="1:16" ht="15" customHeight="1" x14ac:dyDescent="0.3">
      <c r="A10" s="332" t="s">
        <v>137</v>
      </c>
      <c r="B10" s="325">
        <f>SUM(B6:B9)</f>
        <v>189</v>
      </c>
      <c r="C10" s="338">
        <f>(B10/B$10)*100</f>
        <v>100</v>
      </c>
      <c r="D10" s="326">
        <f>SUM(D6:D9)</f>
        <v>4162</v>
      </c>
      <c r="E10" s="338">
        <f>(D10/D$10)*100</f>
        <v>100</v>
      </c>
      <c r="F10" s="339">
        <f>SUM(F6:F9)</f>
        <v>337</v>
      </c>
      <c r="G10" s="324">
        <f>(F10/F$10)*100</f>
        <v>100</v>
      </c>
      <c r="H10" s="326">
        <f>SUM(H6:H9)</f>
        <v>4688</v>
      </c>
      <c r="I10" s="324">
        <f>(H10/H$10)*100</f>
        <v>100</v>
      </c>
      <c r="J10" s="46"/>
      <c r="K10" s="234"/>
      <c r="L10" s="235"/>
      <c r="M10" s="235"/>
      <c r="N10" s="48"/>
      <c r="O10" s="46"/>
      <c r="P10" s="45"/>
    </row>
    <row r="11" spans="1:16" ht="19.5" customHeight="1" x14ac:dyDescent="0.25">
      <c r="A11" s="195" t="s">
        <v>504</v>
      </c>
      <c r="B11" s="103"/>
      <c r="D11" s="103"/>
      <c r="F11" s="103"/>
      <c r="J11" s="46"/>
      <c r="K11" s="234"/>
      <c r="L11" s="235"/>
      <c r="M11" s="235"/>
      <c r="N11" s="48"/>
      <c r="O11" s="46"/>
      <c r="P11" s="45"/>
    </row>
    <row r="12" spans="1:16" ht="13" x14ac:dyDescent="0.25">
      <c r="A12" s="42" t="s">
        <v>773</v>
      </c>
      <c r="J12" s="46"/>
      <c r="K12" s="234"/>
      <c r="L12" s="235"/>
      <c r="M12" s="235"/>
      <c r="N12" s="48"/>
      <c r="O12" s="46"/>
      <c r="P12" s="45"/>
    </row>
    <row r="13" spans="1:16" ht="13" x14ac:dyDescent="0.25">
      <c r="J13" s="46"/>
      <c r="K13" s="234"/>
      <c r="L13" s="235"/>
      <c r="M13" s="235"/>
      <c r="N13" s="48"/>
      <c r="O13" s="46"/>
      <c r="P13" s="45"/>
    </row>
    <row r="14" spans="1:16" ht="13" x14ac:dyDescent="0.3">
      <c r="A14" s="2" t="s">
        <v>40</v>
      </c>
      <c r="J14" s="46"/>
      <c r="K14" s="234"/>
      <c r="L14" s="235"/>
      <c r="M14" s="235"/>
      <c r="N14" s="48"/>
      <c r="O14" s="46"/>
      <c r="P14" s="45"/>
    </row>
    <row r="15" spans="1:16" ht="13" x14ac:dyDescent="0.3">
      <c r="A15" s="330"/>
      <c r="B15" s="371" t="s">
        <v>588</v>
      </c>
      <c r="C15" s="371"/>
      <c r="D15" s="371"/>
      <c r="E15" s="371"/>
      <c r="F15" s="371"/>
      <c r="G15" s="371"/>
      <c r="H15" s="371" t="s">
        <v>512</v>
      </c>
      <c r="I15" s="372"/>
      <c r="J15" s="46"/>
      <c r="K15" s="236"/>
      <c r="L15" s="236"/>
      <c r="M15" s="235"/>
      <c r="N15" s="48"/>
      <c r="O15" s="46"/>
      <c r="P15" s="45"/>
    </row>
    <row r="16" spans="1:16" ht="13" x14ac:dyDescent="0.3">
      <c r="A16" s="331"/>
      <c r="B16" s="352" t="s">
        <v>587</v>
      </c>
      <c r="C16" s="352"/>
      <c r="D16" s="373" t="s">
        <v>586</v>
      </c>
      <c r="E16" s="352"/>
      <c r="F16" s="373" t="s">
        <v>136</v>
      </c>
      <c r="G16" s="353"/>
      <c r="H16" s="200"/>
      <c r="I16" s="63"/>
      <c r="J16" s="46"/>
      <c r="K16" s="234"/>
      <c r="L16" s="235"/>
      <c r="M16" s="48"/>
      <c r="N16" s="48"/>
      <c r="O16" s="46"/>
      <c r="P16" s="45"/>
    </row>
    <row r="17" spans="1:18" ht="13" x14ac:dyDescent="0.3">
      <c r="A17" s="317" t="s">
        <v>594</v>
      </c>
      <c r="B17" s="314" t="s">
        <v>138</v>
      </c>
      <c r="C17" s="314" t="s">
        <v>139</v>
      </c>
      <c r="D17" s="317" t="s">
        <v>138</v>
      </c>
      <c r="E17" s="314" t="s">
        <v>139</v>
      </c>
      <c r="F17" s="317" t="s">
        <v>138</v>
      </c>
      <c r="G17" s="315" t="s">
        <v>139</v>
      </c>
      <c r="H17" s="317" t="s">
        <v>138</v>
      </c>
      <c r="I17" s="315" t="s">
        <v>139</v>
      </c>
      <c r="J17" s="46"/>
      <c r="K17" s="234"/>
      <c r="L17" s="235"/>
      <c r="M17" s="48"/>
      <c r="N17" s="48"/>
      <c r="O17" s="48"/>
      <c r="P17" s="48"/>
    </row>
    <row r="18" spans="1:18" ht="15" customHeight="1" x14ac:dyDescent="0.25">
      <c r="A18" s="199" t="s">
        <v>593</v>
      </c>
      <c r="B18" s="48">
        <v>124</v>
      </c>
      <c r="C18" s="208">
        <f t="shared" ref="C18:C24" si="0">(B18/B$24)*100</f>
        <v>65.608465608465607</v>
      </c>
      <c r="D18" s="197">
        <v>2571</v>
      </c>
      <c r="E18" s="208">
        <f t="shared" ref="E18:E24" si="1">(D18/D$24)*100</f>
        <v>61.77318596828448</v>
      </c>
      <c r="F18" s="198">
        <v>0</v>
      </c>
      <c r="G18" s="196">
        <f t="shared" ref="G18:G24" si="2">(F18/F$24)*100</f>
        <v>0</v>
      </c>
      <c r="H18" s="197">
        <f t="shared" ref="H18:H23" si="3">B18+D18+F18</f>
        <v>2695</v>
      </c>
      <c r="I18" s="196">
        <f t="shared" ref="I18:I24" si="4">(H18/H$24)*100</f>
        <v>57.487201365187715</v>
      </c>
      <c r="J18" s="46"/>
      <c r="K18" s="234"/>
      <c r="L18" s="235"/>
      <c r="M18" s="48"/>
      <c r="N18" s="48"/>
      <c r="O18" s="48"/>
      <c r="P18" s="48"/>
    </row>
    <row r="19" spans="1:18" ht="15" customHeight="1" x14ac:dyDescent="0.25">
      <c r="A19" s="199" t="s">
        <v>592</v>
      </c>
      <c r="B19" s="48">
        <v>41</v>
      </c>
      <c r="C19" s="208">
        <f t="shared" si="0"/>
        <v>21.693121693121693</v>
      </c>
      <c r="D19" s="197">
        <v>1002</v>
      </c>
      <c r="E19" s="208">
        <f t="shared" si="1"/>
        <v>24.07496395963479</v>
      </c>
      <c r="F19" s="198">
        <v>2</v>
      </c>
      <c r="G19" s="196">
        <f t="shared" si="2"/>
        <v>0.59347181008902083</v>
      </c>
      <c r="H19" s="197">
        <f t="shared" si="3"/>
        <v>1045</v>
      </c>
      <c r="I19" s="196">
        <f t="shared" si="4"/>
        <v>22.290955631399317</v>
      </c>
      <c r="J19" s="166"/>
      <c r="K19" s="234"/>
      <c r="L19" s="235"/>
      <c r="M19" s="166"/>
      <c r="N19" s="166"/>
      <c r="O19" s="166"/>
      <c r="P19" s="166"/>
      <c r="Q19" s="166"/>
      <c r="R19" s="166"/>
    </row>
    <row r="20" spans="1:18" ht="15" customHeight="1" x14ac:dyDescent="0.25">
      <c r="A20" s="199" t="s">
        <v>591</v>
      </c>
      <c r="B20" s="48">
        <v>11</v>
      </c>
      <c r="C20" s="208">
        <f t="shared" si="0"/>
        <v>5.8201058201058196</v>
      </c>
      <c r="D20" s="199">
        <v>253</v>
      </c>
      <c r="E20" s="208">
        <f t="shared" si="1"/>
        <v>6.0788082652570878</v>
      </c>
      <c r="F20" s="198">
        <v>0</v>
      </c>
      <c r="G20" s="196">
        <f t="shared" si="2"/>
        <v>0</v>
      </c>
      <c r="H20" s="197">
        <f t="shared" si="3"/>
        <v>264</v>
      </c>
      <c r="I20" s="196">
        <f t="shared" si="4"/>
        <v>5.6313993174061432</v>
      </c>
      <c r="J20" s="166"/>
      <c r="K20" s="234"/>
      <c r="L20" s="235"/>
      <c r="M20" s="166"/>
      <c r="N20" s="166"/>
      <c r="O20" s="166"/>
      <c r="P20" s="166"/>
      <c r="Q20" s="166"/>
      <c r="R20" s="166"/>
    </row>
    <row r="21" spans="1:18" ht="15" customHeight="1" x14ac:dyDescent="0.25">
      <c r="A21" s="199" t="s">
        <v>590</v>
      </c>
      <c r="B21" s="48">
        <v>5</v>
      </c>
      <c r="C21" s="208">
        <f t="shared" si="0"/>
        <v>2.6455026455026456</v>
      </c>
      <c r="D21" s="199">
        <v>123</v>
      </c>
      <c r="E21" s="208">
        <f t="shared" si="1"/>
        <v>2.955309947140798</v>
      </c>
      <c r="F21" s="198">
        <v>0</v>
      </c>
      <c r="G21" s="196">
        <f t="shared" si="2"/>
        <v>0</v>
      </c>
      <c r="H21" s="197">
        <f t="shared" si="3"/>
        <v>128</v>
      </c>
      <c r="I21" s="196">
        <f t="shared" si="4"/>
        <v>2.7303754266211606</v>
      </c>
      <c r="K21" s="234"/>
      <c r="L21" s="235"/>
      <c r="M21" s="48"/>
      <c r="N21" s="46"/>
      <c r="O21" s="45"/>
      <c r="P21" s="48"/>
    </row>
    <row r="22" spans="1:18" ht="15" customHeight="1" x14ac:dyDescent="0.25">
      <c r="A22" s="199" t="s">
        <v>589</v>
      </c>
      <c r="B22" s="48">
        <v>6</v>
      </c>
      <c r="C22" s="208">
        <f t="shared" si="0"/>
        <v>3.1746031746031744</v>
      </c>
      <c r="D22" s="199">
        <v>120</v>
      </c>
      <c r="E22" s="208">
        <f t="shared" si="1"/>
        <v>2.8832292167227291</v>
      </c>
      <c r="F22" s="198">
        <v>0</v>
      </c>
      <c r="G22" s="196">
        <f t="shared" si="2"/>
        <v>0</v>
      </c>
      <c r="H22" s="197">
        <f t="shared" si="3"/>
        <v>126</v>
      </c>
      <c r="I22" s="196">
        <f t="shared" si="4"/>
        <v>2.6877133105802047</v>
      </c>
      <c r="K22" s="234"/>
      <c r="L22" s="235"/>
      <c r="M22" s="48"/>
      <c r="N22" s="46"/>
      <c r="O22" s="45"/>
      <c r="P22" s="48"/>
    </row>
    <row r="23" spans="1:18" ht="15" customHeight="1" x14ac:dyDescent="0.25">
      <c r="A23" s="199" t="s">
        <v>577</v>
      </c>
      <c r="B23" s="48">
        <v>2</v>
      </c>
      <c r="C23" s="208">
        <f t="shared" si="0"/>
        <v>1.0582010582010581</v>
      </c>
      <c r="D23" s="199">
        <v>93</v>
      </c>
      <c r="E23" s="208">
        <f t="shared" si="1"/>
        <v>2.2345026429601154</v>
      </c>
      <c r="F23" s="198">
        <v>335</v>
      </c>
      <c r="G23" s="196">
        <f t="shared" si="2"/>
        <v>99.406528189910986</v>
      </c>
      <c r="H23" s="197">
        <f t="shared" si="3"/>
        <v>430</v>
      </c>
      <c r="I23" s="196">
        <f t="shared" si="4"/>
        <v>9.1723549488054612</v>
      </c>
      <c r="K23" s="234"/>
      <c r="L23" s="235"/>
      <c r="M23" s="48"/>
      <c r="N23" s="46"/>
      <c r="O23" s="45"/>
      <c r="P23" s="48"/>
    </row>
    <row r="24" spans="1:18" ht="15" customHeight="1" x14ac:dyDescent="0.3">
      <c r="A24" s="332" t="s">
        <v>137</v>
      </c>
      <c r="B24" s="325">
        <f>SUM(B18:B23)</f>
        <v>189</v>
      </c>
      <c r="C24" s="324">
        <f t="shared" si="0"/>
        <v>100</v>
      </c>
      <c r="D24" s="340">
        <f>SUM(D18:D23)</f>
        <v>4162</v>
      </c>
      <c r="E24" s="338">
        <f t="shared" si="1"/>
        <v>100</v>
      </c>
      <c r="F24" s="339">
        <f>SUM(F18:F23)</f>
        <v>337</v>
      </c>
      <c r="G24" s="324">
        <f t="shared" si="2"/>
        <v>100</v>
      </c>
      <c r="H24" s="326">
        <f>SUM(H18:H23)</f>
        <v>4688</v>
      </c>
      <c r="I24" s="324">
        <f t="shared" si="4"/>
        <v>100</v>
      </c>
      <c r="K24" s="234"/>
      <c r="L24" s="235"/>
      <c r="M24" s="48"/>
      <c r="N24" s="46"/>
      <c r="O24" s="45"/>
      <c r="P24" s="48"/>
    </row>
    <row r="25" spans="1:18" ht="19.5" customHeight="1" x14ac:dyDescent="0.25">
      <c r="A25" s="195" t="s">
        <v>504</v>
      </c>
      <c r="C25" s="103"/>
      <c r="E25" s="103"/>
      <c r="G25" s="103"/>
      <c r="K25" s="234"/>
      <c r="L25" s="235"/>
      <c r="M25" s="48"/>
      <c r="N25" s="46"/>
      <c r="O25" s="45"/>
      <c r="P25" s="48"/>
    </row>
    <row r="26" spans="1:18" ht="13" x14ac:dyDescent="0.25">
      <c r="A26" s="42" t="s">
        <v>773</v>
      </c>
      <c r="K26" s="234"/>
      <c r="L26" s="235"/>
      <c r="M26" s="48"/>
      <c r="N26" s="46"/>
      <c r="O26" s="45"/>
      <c r="P26" s="48"/>
    </row>
    <row r="27" spans="1:18" ht="13" x14ac:dyDescent="0.25">
      <c r="K27" s="234"/>
      <c r="L27" s="235"/>
      <c r="M27" s="48"/>
      <c r="N27" s="46"/>
      <c r="O27" s="45"/>
      <c r="P27" s="48"/>
    </row>
    <row r="28" spans="1:18" ht="13" x14ac:dyDescent="0.3">
      <c r="A28" s="2" t="s">
        <v>764</v>
      </c>
      <c r="K28" s="234"/>
      <c r="L28" s="235"/>
      <c r="M28" s="166"/>
      <c r="N28" s="46"/>
      <c r="O28" s="45"/>
      <c r="P28" s="48"/>
    </row>
    <row r="29" spans="1:18" ht="13" x14ac:dyDescent="0.3">
      <c r="A29" s="330"/>
      <c r="B29" s="371" t="s">
        <v>588</v>
      </c>
      <c r="C29" s="371"/>
      <c r="D29" s="371"/>
      <c r="E29" s="371"/>
      <c r="F29" s="371"/>
      <c r="G29" s="371"/>
      <c r="H29" s="371" t="s">
        <v>512</v>
      </c>
      <c r="I29" s="372"/>
      <c r="K29" s="236"/>
      <c r="L29" s="236"/>
      <c r="M29" s="166"/>
      <c r="N29" s="46"/>
      <c r="O29" s="45"/>
      <c r="P29" s="48"/>
    </row>
    <row r="30" spans="1:18" ht="13" x14ac:dyDescent="0.3">
      <c r="A30" s="331"/>
      <c r="B30" s="352" t="s">
        <v>587</v>
      </c>
      <c r="C30" s="352"/>
      <c r="D30" s="373" t="s">
        <v>586</v>
      </c>
      <c r="E30" s="352"/>
      <c r="F30" s="373" t="s">
        <v>136</v>
      </c>
      <c r="G30" s="353"/>
      <c r="H30" s="200"/>
      <c r="I30" s="63"/>
      <c r="K30" s="234"/>
      <c r="L30" s="235"/>
      <c r="M30" s="45"/>
      <c r="N30" s="46"/>
      <c r="O30" s="45"/>
      <c r="P30" s="48"/>
    </row>
    <row r="31" spans="1:18" ht="13" x14ac:dyDescent="0.3">
      <c r="A31" s="317" t="s">
        <v>585</v>
      </c>
      <c r="B31" s="314" t="s">
        <v>138</v>
      </c>
      <c r="C31" s="314" t="s">
        <v>139</v>
      </c>
      <c r="D31" s="317" t="s">
        <v>138</v>
      </c>
      <c r="E31" s="314" t="s">
        <v>139</v>
      </c>
      <c r="F31" s="317" t="s">
        <v>138</v>
      </c>
      <c r="G31" s="315" t="s">
        <v>139</v>
      </c>
      <c r="H31" s="317" t="s">
        <v>138</v>
      </c>
      <c r="I31" s="315" t="s">
        <v>139</v>
      </c>
      <c r="K31" s="234"/>
      <c r="L31" s="235"/>
      <c r="M31" s="45"/>
      <c r="N31" s="46"/>
      <c r="O31" s="45"/>
      <c r="P31" s="48"/>
    </row>
    <row r="32" spans="1:18" ht="15" customHeight="1" x14ac:dyDescent="0.25">
      <c r="A32" s="199" t="s">
        <v>584</v>
      </c>
      <c r="B32" s="48">
        <v>86</v>
      </c>
      <c r="C32" s="208">
        <f t="shared" ref="C32:C41" si="5">(B32/B$41)*100</f>
        <v>45.5026455026455</v>
      </c>
      <c r="D32" s="199">
        <v>894</v>
      </c>
      <c r="E32" s="208">
        <f t="shared" ref="E32:E41" si="6">(D32/D$41)*100</f>
        <v>21.480057664584333</v>
      </c>
      <c r="F32" s="198">
        <v>1</v>
      </c>
      <c r="G32" s="196">
        <f t="shared" ref="G32:G41" si="7">(F32/F$41)*100</f>
        <v>0.29673590504451042</v>
      </c>
      <c r="H32" s="197">
        <f t="shared" ref="H32:H40" si="8">B32+D32+F32</f>
        <v>981</v>
      </c>
      <c r="I32" s="196">
        <f t="shared" ref="I32:I41" si="9">(H32/H$41)*100</f>
        <v>20.925767918088738</v>
      </c>
      <c r="K32" s="234"/>
      <c r="L32" s="235"/>
      <c r="M32" s="45"/>
      <c r="N32" s="46"/>
      <c r="O32" s="45"/>
      <c r="P32" s="48"/>
    </row>
    <row r="33" spans="1:24" ht="15" customHeight="1" x14ac:dyDescent="0.25">
      <c r="A33" s="199" t="s">
        <v>583</v>
      </c>
      <c r="B33" s="48">
        <v>31</v>
      </c>
      <c r="C33" s="208">
        <f t="shared" si="5"/>
        <v>16.402116402116402</v>
      </c>
      <c r="D33" s="197">
        <v>2267</v>
      </c>
      <c r="E33" s="208">
        <f t="shared" si="6"/>
        <v>54.469005285920232</v>
      </c>
      <c r="F33" s="198">
        <v>1</v>
      </c>
      <c r="G33" s="196">
        <f t="shared" si="7"/>
        <v>0.29673590504451042</v>
      </c>
      <c r="H33" s="197">
        <f t="shared" si="8"/>
        <v>2299</v>
      </c>
      <c r="I33" s="196">
        <f t="shared" si="9"/>
        <v>49.040102389078498</v>
      </c>
      <c r="K33" s="234"/>
      <c r="L33" s="235"/>
      <c r="M33" s="45"/>
      <c r="N33" s="46"/>
      <c r="O33" s="45"/>
      <c r="P33" s="48"/>
    </row>
    <row r="34" spans="1:24" ht="15" customHeight="1" x14ac:dyDescent="0.25">
      <c r="A34" s="199" t="s">
        <v>582</v>
      </c>
      <c r="B34" s="48">
        <v>42</v>
      </c>
      <c r="C34" s="208">
        <f t="shared" si="5"/>
        <v>22.222222222222221</v>
      </c>
      <c r="D34" s="199">
        <v>511</v>
      </c>
      <c r="E34" s="208">
        <f t="shared" si="6"/>
        <v>12.277751081210956</v>
      </c>
      <c r="F34" s="198">
        <v>0</v>
      </c>
      <c r="G34" s="196">
        <f t="shared" si="7"/>
        <v>0</v>
      </c>
      <c r="H34" s="197">
        <f t="shared" si="8"/>
        <v>553</v>
      </c>
      <c r="I34" s="196">
        <f t="shared" si="9"/>
        <v>11.796075085324233</v>
      </c>
      <c r="K34" s="234"/>
      <c r="L34" s="235"/>
      <c r="M34" s="45"/>
      <c r="N34" s="46"/>
      <c r="O34" s="45"/>
      <c r="P34" s="48"/>
    </row>
    <row r="35" spans="1:24" ht="15" customHeight="1" x14ac:dyDescent="0.25">
      <c r="A35" s="199" t="s">
        <v>581</v>
      </c>
      <c r="B35" s="48">
        <v>2</v>
      </c>
      <c r="C35" s="208">
        <f t="shared" si="5"/>
        <v>1.0582010582010581</v>
      </c>
      <c r="D35" s="199">
        <v>49</v>
      </c>
      <c r="E35" s="208">
        <f t="shared" si="6"/>
        <v>1.1773185968284479</v>
      </c>
      <c r="F35" s="198">
        <v>0</v>
      </c>
      <c r="G35" s="196">
        <f t="shared" si="7"/>
        <v>0</v>
      </c>
      <c r="H35" s="197">
        <f t="shared" si="8"/>
        <v>51</v>
      </c>
      <c r="I35" s="196">
        <f t="shared" si="9"/>
        <v>1.0878839590443687</v>
      </c>
      <c r="K35" s="234"/>
      <c r="L35" s="235"/>
      <c r="M35" s="45"/>
      <c r="N35" s="46"/>
      <c r="O35" s="45"/>
      <c r="P35" s="48"/>
    </row>
    <row r="36" spans="1:24" ht="15" customHeight="1" x14ac:dyDescent="0.25">
      <c r="A36" s="199" t="s">
        <v>580</v>
      </c>
      <c r="B36" s="48">
        <v>16</v>
      </c>
      <c r="C36" s="208">
        <f t="shared" si="5"/>
        <v>8.4656084656084651</v>
      </c>
      <c r="D36" s="199">
        <v>200</v>
      </c>
      <c r="E36" s="208">
        <f t="shared" si="6"/>
        <v>4.8053820278712154</v>
      </c>
      <c r="F36" s="198">
        <v>0</v>
      </c>
      <c r="G36" s="196">
        <f t="shared" si="7"/>
        <v>0</v>
      </c>
      <c r="H36" s="197">
        <f t="shared" si="8"/>
        <v>216</v>
      </c>
      <c r="I36" s="196">
        <f t="shared" si="9"/>
        <v>4.6075085324232079</v>
      </c>
      <c r="J36" s="166"/>
      <c r="K36" s="234"/>
      <c r="L36" s="235"/>
      <c r="M36" s="45"/>
      <c r="N36" s="46"/>
      <c r="O36" s="45"/>
      <c r="P36" s="166"/>
      <c r="Q36" s="166"/>
      <c r="R36" s="166"/>
      <c r="S36" s="166"/>
      <c r="T36" s="166"/>
      <c r="U36" s="166"/>
      <c r="V36" s="166"/>
      <c r="W36" s="166"/>
      <c r="X36" s="166"/>
    </row>
    <row r="37" spans="1:24" ht="15" customHeight="1" x14ac:dyDescent="0.25">
      <c r="A37" s="199" t="s">
        <v>579</v>
      </c>
      <c r="B37" s="48">
        <v>3</v>
      </c>
      <c r="C37" s="208">
        <f t="shared" si="5"/>
        <v>1.5873015873015872</v>
      </c>
      <c r="D37" s="199">
        <v>19</v>
      </c>
      <c r="E37" s="208">
        <f t="shared" si="6"/>
        <v>0.45651129264776547</v>
      </c>
      <c r="F37" s="198">
        <v>0</v>
      </c>
      <c r="G37" s="196">
        <f t="shared" si="7"/>
        <v>0</v>
      </c>
      <c r="H37" s="197">
        <f t="shared" si="8"/>
        <v>22</v>
      </c>
      <c r="I37" s="196">
        <f t="shared" si="9"/>
        <v>0.46928327645051199</v>
      </c>
      <c r="K37" s="234"/>
      <c r="L37" s="235"/>
      <c r="M37" s="45"/>
      <c r="N37" s="46"/>
      <c r="O37" s="45"/>
      <c r="P37" s="48"/>
    </row>
    <row r="38" spans="1:24" ht="15" customHeight="1" x14ac:dyDescent="0.25">
      <c r="A38" s="199" t="s">
        <v>578</v>
      </c>
      <c r="B38" s="48">
        <v>5</v>
      </c>
      <c r="C38" s="208">
        <f t="shared" si="5"/>
        <v>2.6455026455026456</v>
      </c>
      <c r="D38" s="199">
        <v>93</v>
      </c>
      <c r="E38" s="208">
        <f t="shared" si="6"/>
        <v>2.2345026429601154</v>
      </c>
      <c r="F38" s="198">
        <v>0</v>
      </c>
      <c r="G38" s="196">
        <f t="shared" si="7"/>
        <v>0</v>
      </c>
      <c r="H38" s="197">
        <f t="shared" si="8"/>
        <v>98</v>
      </c>
      <c r="I38" s="196">
        <f t="shared" si="9"/>
        <v>2.0904436860068256</v>
      </c>
      <c r="K38" s="234"/>
      <c r="L38" s="235"/>
      <c r="M38" s="45"/>
    </row>
    <row r="39" spans="1:24" ht="15" customHeight="1" x14ac:dyDescent="0.25">
      <c r="A39" s="199" t="s">
        <v>577</v>
      </c>
      <c r="B39" s="48">
        <v>4</v>
      </c>
      <c r="C39" s="208">
        <f t="shared" si="5"/>
        <v>2.1164021164021163</v>
      </c>
      <c r="D39" s="199">
        <v>116</v>
      </c>
      <c r="E39" s="208">
        <f t="shared" si="6"/>
        <v>2.7871215761653052</v>
      </c>
      <c r="F39" s="198">
        <v>335</v>
      </c>
      <c r="G39" s="196">
        <f t="shared" si="7"/>
        <v>99.406528189910986</v>
      </c>
      <c r="H39" s="197">
        <f t="shared" si="8"/>
        <v>455</v>
      </c>
      <c r="I39" s="196">
        <f t="shared" si="9"/>
        <v>9.7056313993174061</v>
      </c>
      <c r="K39" s="234"/>
      <c r="L39" s="235"/>
      <c r="M39" s="45"/>
    </row>
    <row r="40" spans="1:24" ht="15" customHeight="1" x14ac:dyDescent="0.25">
      <c r="A40" s="199" t="s">
        <v>576</v>
      </c>
      <c r="B40" s="237">
        <v>0</v>
      </c>
      <c r="C40" s="208">
        <f t="shared" si="5"/>
        <v>0</v>
      </c>
      <c r="D40" s="199">
        <v>13</v>
      </c>
      <c r="E40" s="208">
        <f t="shared" si="6"/>
        <v>0.31234983181162906</v>
      </c>
      <c r="F40" s="198">
        <v>0</v>
      </c>
      <c r="G40" s="196">
        <f t="shared" si="7"/>
        <v>0</v>
      </c>
      <c r="H40" s="197">
        <f t="shared" si="8"/>
        <v>13</v>
      </c>
      <c r="I40" s="196">
        <f t="shared" si="9"/>
        <v>0.27730375426621162</v>
      </c>
      <c r="K40" s="234"/>
      <c r="L40" s="235"/>
      <c r="M40" s="45"/>
    </row>
    <row r="41" spans="1:24" ht="15" customHeight="1" x14ac:dyDescent="0.3">
      <c r="A41" s="332" t="s">
        <v>137</v>
      </c>
      <c r="B41" s="325">
        <f>SUM(B32:B40)</f>
        <v>189</v>
      </c>
      <c r="C41" s="324">
        <f t="shared" si="5"/>
        <v>100</v>
      </c>
      <c r="D41" s="326">
        <f>SUM(D32:D40)</f>
        <v>4162</v>
      </c>
      <c r="E41" s="324">
        <f t="shared" si="6"/>
        <v>100</v>
      </c>
      <c r="F41" s="339">
        <f>SUM(F32:F40)</f>
        <v>337</v>
      </c>
      <c r="G41" s="324">
        <f t="shared" si="7"/>
        <v>100</v>
      </c>
      <c r="H41" s="326">
        <f>SUM(H32:H40)</f>
        <v>4688</v>
      </c>
      <c r="I41" s="324">
        <f t="shared" si="9"/>
        <v>100</v>
      </c>
      <c r="K41" s="234"/>
      <c r="L41" s="235"/>
      <c r="M41" s="45"/>
    </row>
    <row r="42" spans="1:24" ht="20.25" customHeight="1" x14ac:dyDescent="0.25">
      <c r="A42" s="195" t="s">
        <v>504</v>
      </c>
      <c r="B42" s="194"/>
      <c r="C42" s="193"/>
      <c r="D42" s="194"/>
      <c r="E42" s="193"/>
      <c r="F42" s="194"/>
      <c r="G42" s="193"/>
      <c r="K42" s="234"/>
      <c r="L42" s="235"/>
      <c r="M42" s="45"/>
    </row>
    <row r="43" spans="1:24" ht="13" x14ac:dyDescent="0.25">
      <c r="A43" s="42" t="s">
        <v>773</v>
      </c>
      <c r="K43" s="234"/>
      <c r="L43" s="235"/>
      <c r="M43" s="45"/>
    </row>
    <row r="44" spans="1:24" ht="13" x14ac:dyDescent="0.25">
      <c r="K44" s="234"/>
      <c r="L44" s="235"/>
      <c r="M44" s="45"/>
    </row>
    <row r="45" spans="1:24" ht="13" x14ac:dyDescent="0.25">
      <c r="K45" s="234"/>
      <c r="L45" s="235"/>
      <c r="M45" s="45"/>
    </row>
    <row r="46" spans="1:24" ht="13" x14ac:dyDescent="0.25">
      <c r="K46" s="234"/>
      <c r="L46" s="235"/>
      <c r="M46" s="45"/>
    </row>
    <row r="47" spans="1:24" ht="13" x14ac:dyDescent="0.25">
      <c r="K47" s="234"/>
      <c r="L47" s="235"/>
      <c r="M47" s="45"/>
    </row>
    <row r="48" spans="1:24" ht="13" x14ac:dyDescent="0.25">
      <c r="K48" s="234"/>
      <c r="L48" s="235"/>
      <c r="M48" s="45"/>
    </row>
    <row r="49" spans="11:13" ht="13" x14ac:dyDescent="0.25">
      <c r="K49" s="234"/>
      <c r="L49" s="235"/>
      <c r="M49" s="45"/>
    </row>
    <row r="50" spans="11:13" ht="13" x14ac:dyDescent="0.25">
      <c r="K50" s="234"/>
      <c r="L50" s="235"/>
      <c r="M50" s="45"/>
    </row>
    <row r="51" spans="11:13" ht="13" x14ac:dyDescent="0.25">
      <c r="K51" s="234"/>
      <c r="L51" s="235"/>
      <c r="M51" s="45"/>
    </row>
    <row r="52" spans="11:13" ht="13" x14ac:dyDescent="0.25">
      <c r="K52" s="234"/>
      <c r="L52" s="235"/>
      <c r="M52" s="45"/>
    </row>
    <row r="53" spans="11:13" ht="13" x14ac:dyDescent="0.25">
      <c r="K53" s="234"/>
      <c r="L53" s="235"/>
      <c r="M53" s="45"/>
    </row>
    <row r="54" spans="11:13" ht="13" x14ac:dyDescent="0.25">
      <c r="K54" s="234"/>
      <c r="L54" s="235"/>
      <c r="M54" s="45"/>
    </row>
    <row r="55" spans="11:13" ht="13" x14ac:dyDescent="0.25">
      <c r="K55" s="234"/>
      <c r="L55" s="235"/>
      <c r="M55" s="45"/>
    </row>
    <row r="56" spans="11:13" ht="13" x14ac:dyDescent="0.25">
      <c r="K56" s="234"/>
      <c r="L56" s="235"/>
      <c r="M56" s="45"/>
    </row>
  </sheetData>
  <mergeCells count="15">
    <mergeCell ref="H29:I29"/>
    <mergeCell ref="F30:G30"/>
    <mergeCell ref="H3:I3"/>
    <mergeCell ref="B3:G3"/>
    <mergeCell ref="F4:G4"/>
    <mergeCell ref="B15:G15"/>
    <mergeCell ref="H15:I15"/>
    <mergeCell ref="F16:G16"/>
    <mergeCell ref="B16:C16"/>
    <mergeCell ref="D16:E16"/>
    <mergeCell ref="B30:C30"/>
    <mergeCell ref="D30:E30"/>
    <mergeCell ref="B29:G29"/>
    <mergeCell ref="B4:C4"/>
    <mergeCell ref="D4:E4"/>
  </mergeCells>
  <conditionalFormatting sqref="A6:I10 A18:G24 A41:I41 I32:I40 A32:G40">
    <cfRule type="expression" dxfId="27" priority="24">
      <formula>MOD(ROW(),2)=1</formula>
    </cfRule>
  </conditionalFormatting>
  <conditionalFormatting sqref="H24">
    <cfRule type="expression" dxfId="26" priority="23">
      <formula>MOD(ROW(),2)=1</formula>
    </cfRule>
  </conditionalFormatting>
  <conditionalFormatting sqref="H18">
    <cfRule type="expression" dxfId="25" priority="22">
      <formula>MOD(ROW(),2)=1</formula>
    </cfRule>
  </conditionalFormatting>
  <conditionalFormatting sqref="H19">
    <cfRule type="expression" dxfId="24" priority="21">
      <formula>MOD(ROW(),2)=1</formula>
    </cfRule>
  </conditionalFormatting>
  <conditionalFormatting sqref="H20">
    <cfRule type="expression" dxfId="23" priority="20">
      <formula>MOD(ROW(),2)=1</formula>
    </cfRule>
  </conditionalFormatting>
  <conditionalFormatting sqref="H21">
    <cfRule type="expression" dxfId="22" priority="19">
      <formula>MOD(ROW(),2)=1</formula>
    </cfRule>
  </conditionalFormatting>
  <conditionalFormatting sqref="H22">
    <cfRule type="expression" dxfId="21" priority="18">
      <formula>MOD(ROW(),2)=1</formula>
    </cfRule>
  </conditionalFormatting>
  <conditionalFormatting sqref="H23">
    <cfRule type="expression" dxfId="20" priority="17">
      <formula>MOD(ROW(),2)=1</formula>
    </cfRule>
  </conditionalFormatting>
  <conditionalFormatting sqref="I18">
    <cfRule type="expression" dxfId="19" priority="16">
      <formula>MOD(ROW(),2)=1</formula>
    </cfRule>
  </conditionalFormatting>
  <conditionalFormatting sqref="I19">
    <cfRule type="expression" dxfId="18" priority="15">
      <formula>MOD(ROW(),2)=1</formula>
    </cfRule>
  </conditionalFormatting>
  <conditionalFormatting sqref="I20">
    <cfRule type="expression" dxfId="17" priority="14">
      <formula>MOD(ROW(),2)=1</formula>
    </cfRule>
  </conditionalFormatting>
  <conditionalFormatting sqref="I21">
    <cfRule type="expression" dxfId="16" priority="13">
      <formula>MOD(ROW(),2)=1</formula>
    </cfRule>
  </conditionalFormatting>
  <conditionalFormatting sqref="I22">
    <cfRule type="expression" dxfId="15" priority="12">
      <formula>MOD(ROW(),2)=1</formula>
    </cfRule>
  </conditionalFormatting>
  <conditionalFormatting sqref="I23">
    <cfRule type="expression" dxfId="14" priority="11">
      <formula>MOD(ROW(),2)=1</formula>
    </cfRule>
  </conditionalFormatting>
  <conditionalFormatting sqref="I24">
    <cfRule type="expression" dxfId="13" priority="10">
      <formula>MOD(ROW(),2)=1</formula>
    </cfRule>
  </conditionalFormatting>
  <conditionalFormatting sqref="H32">
    <cfRule type="expression" dxfId="12" priority="9">
      <formula>MOD(ROW(),2)=1</formula>
    </cfRule>
  </conditionalFormatting>
  <conditionalFormatting sqref="H33">
    <cfRule type="expression" dxfId="11" priority="8">
      <formula>MOD(ROW(),2)=1</formula>
    </cfRule>
  </conditionalFormatting>
  <conditionalFormatting sqref="H34">
    <cfRule type="expression" dxfId="10" priority="7">
      <formula>MOD(ROW(),2)=1</formula>
    </cfRule>
  </conditionalFormatting>
  <conditionalFormatting sqref="H35">
    <cfRule type="expression" dxfId="9" priority="6">
      <formula>MOD(ROW(),2)=1</formula>
    </cfRule>
  </conditionalFormatting>
  <conditionalFormatting sqref="H36">
    <cfRule type="expression" dxfId="8" priority="5">
      <formula>MOD(ROW(),2)=1</formula>
    </cfRule>
  </conditionalFormatting>
  <conditionalFormatting sqref="H37">
    <cfRule type="expression" dxfId="7" priority="4">
      <formula>MOD(ROW(),2)=1</formula>
    </cfRule>
  </conditionalFormatting>
  <conditionalFormatting sqref="H38">
    <cfRule type="expression" dxfId="6" priority="3">
      <formula>MOD(ROW(),2)=1</formula>
    </cfRule>
  </conditionalFormatting>
  <conditionalFormatting sqref="H39">
    <cfRule type="expression" dxfId="5" priority="2">
      <formula>MOD(ROW(),2)=1</formula>
    </cfRule>
  </conditionalFormatting>
  <conditionalFormatting sqref="H40">
    <cfRule type="expression" dxfId="4" priority="1">
      <formula>MOD(ROW(),2)=1</formula>
    </cfRule>
  </conditionalFormatting>
  <hyperlinks>
    <hyperlink ref="A2" location="TOC!A1" display="Return to Table of Contents"/>
  </hyperlinks>
  <pageMargins left="0.25" right="0.25" top="0.75" bottom="0.75" header="0.3" footer="0.3"/>
  <pageSetup orientation="portrait" r:id="rId1"/>
  <headerFooter>
    <oddHeader>&amp;L&amp;"Arial,Bold"2018-19 Survey of Allied Dental Education
Report 2 - Dental Assisting Education Programs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9"/>
  <sheetViews>
    <sheetView workbookViewId="0"/>
  </sheetViews>
  <sheetFormatPr defaultColWidth="9.1796875" defaultRowHeight="12.5" x14ac:dyDescent="0.25"/>
  <cols>
    <col min="1" max="1" width="90.1796875" style="1" customWidth="1"/>
    <col min="2" max="16384" width="9.1796875" style="1"/>
  </cols>
  <sheetData>
    <row r="1" spans="1:1" ht="13" x14ac:dyDescent="0.25">
      <c r="A1" s="13" t="s">
        <v>45</v>
      </c>
    </row>
    <row r="2" spans="1:1" x14ac:dyDescent="0.25">
      <c r="A2" s="14" t="s">
        <v>5</v>
      </c>
    </row>
    <row r="3" spans="1:1" ht="50.5" x14ac:dyDescent="0.25">
      <c r="A3" s="15" t="s">
        <v>92</v>
      </c>
    </row>
    <row r="4" spans="1:1" ht="13" x14ac:dyDescent="0.25">
      <c r="A4" s="16"/>
    </row>
    <row r="5" spans="1:1" ht="75.5" x14ac:dyDescent="0.25">
      <c r="A5" s="15" t="s">
        <v>154</v>
      </c>
    </row>
    <row r="6" spans="1:1" ht="13" x14ac:dyDescent="0.25">
      <c r="A6" s="16"/>
    </row>
    <row r="7" spans="1:1" ht="50" x14ac:dyDescent="0.25">
      <c r="A7" s="15" t="s">
        <v>46</v>
      </c>
    </row>
    <row r="8" spans="1:1" ht="13" x14ac:dyDescent="0.3">
      <c r="A8" s="17"/>
    </row>
    <row r="9" spans="1:1" ht="37.5" x14ac:dyDescent="0.25">
      <c r="A9" s="15" t="s">
        <v>47</v>
      </c>
    </row>
  </sheetData>
  <hyperlinks>
    <hyperlink ref="A2" location="TOC!A1" display="Return to Table of Contents"/>
  </hyperlinks>
  <pageMargins left="0.25" right="0.25" top="0.75" bottom="0.75" header="0.3" footer="0.3"/>
  <pageSetup fitToHeight="0" orientation="portrait" horizontalDpi="1200" verticalDpi="1200" r:id="rId1"/>
  <headerFooter>
    <oddHeader>&amp;L&amp;"Arial,Bold"2018-19 Survey of Allied Dental Education
Report 2 - Dental Assisting Education Programs</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zoomScaleNormal="100" workbookViewId="0"/>
  </sheetViews>
  <sheetFormatPr defaultColWidth="9.1796875" defaultRowHeight="12.5" x14ac:dyDescent="0.25"/>
  <cols>
    <col min="1" max="1" width="23.81640625" style="1" customWidth="1"/>
    <col min="2" max="2" width="22" style="1" customWidth="1"/>
    <col min="3" max="3" width="15.1796875" style="1" customWidth="1"/>
    <col min="4" max="4" width="9.81640625" style="1" bestFit="1" customWidth="1"/>
    <col min="5" max="5" width="9.1796875" style="1"/>
    <col min="6" max="6" width="9.1796875" style="1" bestFit="1" customWidth="1"/>
    <col min="7" max="16384" width="9.1796875" style="1"/>
  </cols>
  <sheetData>
    <row r="1" spans="1:7" ht="13" x14ac:dyDescent="0.3">
      <c r="A1" s="2" t="s">
        <v>28</v>
      </c>
    </row>
    <row r="2" spans="1:7" x14ac:dyDescent="0.25">
      <c r="A2" s="167" t="s">
        <v>615</v>
      </c>
    </row>
    <row r="4" spans="1:7" ht="13" thickBot="1" x14ac:dyDescent="0.3"/>
    <row r="5" spans="1:7" ht="13" x14ac:dyDescent="0.25">
      <c r="B5" s="1" t="s">
        <v>616</v>
      </c>
      <c r="C5" s="238">
        <v>6222</v>
      </c>
      <c r="F5" s="106"/>
      <c r="G5" s="106"/>
    </row>
    <row r="6" spans="1:7" ht="13" x14ac:dyDescent="0.25">
      <c r="B6" s="1" t="s">
        <v>617</v>
      </c>
      <c r="C6" s="1">
        <v>4532</v>
      </c>
      <c r="F6" s="188"/>
      <c r="G6" s="110"/>
    </row>
    <row r="7" spans="1:7" ht="13" x14ac:dyDescent="0.25">
      <c r="B7" s="1" t="s">
        <v>618</v>
      </c>
      <c r="C7" s="110">
        <v>4660</v>
      </c>
      <c r="F7" s="188"/>
      <c r="G7" s="110"/>
    </row>
    <row r="8" spans="1:7" ht="13" x14ac:dyDescent="0.25">
      <c r="B8" s="239" t="s">
        <v>619</v>
      </c>
      <c r="C8" s="110">
        <v>4035</v>
      </c>
      <c r="F8" s="188"/>
      <c r="G8" s="110"/>
    </row>
    <row r="9" spans="1:7" ht="13" x14ac:dyDescent="0.25">
      <c r="F9" s="188"/>
      <c r="G9" s="110"/>
    </row>
    <row r="11" spans="1:7" x14ac:dyDescent="0.25">
      <c r="B11"/>
      <c r="C11"/>
      <c r="D11"/>
    </row>
    <row r="14" spans="1:7" ht="13" thickBot="1" x14ac:dyDescent="0.3"/>
    <row r="15" spans="1:7" ht="13.5" thickBot="1" x14ac:dyDescent="0.3">
      <c r="B15" s="168" t="s">
        <v>171</v>
      </c>
      <c r="C15" s="169" t="s">
        <v>172</v>
      </c>
    </row>
    <row r="16" spans="1:7" ht="13" x14ac:dyDescent="0.25">
      <c r="B16" s="111" t="s">
        <v>620</v>
      </c>
      <c r="C16" s="110">
        <v>4271</v>
      </c>
      <c r="D16" s="169"/>
    </row>
    <row r="17" spans="1:4" ht="13" x14ac:dyDescent="0.25">
      <c r="B17" s="111" t="s">
        <v>621</v>
      </c>
      <c r="C17" s="110">
        <v>435</v>
      </c>
      <c r="D17" s="110">
        <f>C16+C17</f>
        <v>4706</v>
      </c>
    </row>
    <row r="18" spans="1:4" ht="13" x14ac:dyDescent="0.25">
      <c r="B18" s="111" t="s">
        <v>622</v>
      </c>
      <c r="C18" s="110">
        <v>4811</v>
      </c>
      <c r="D18" s="110"/>
    </row>
    <row r="19" spans="1:4" ht="13" x14ac:dyDescent="0.25">
      <c r="B19" s="111" t="s">
        <v>623</v>
      </c>
      <c r="C19" s="110">
        <v>4270</v>
      </c>
      <c r="D19" s="110"/>
    </row>
    <row r="20" spans="1:4" ht="13" x14ac:dyDescent="0.25">
      <c r="B20" s="111"/>
      <c r="C20" s="110"/>
      <c r="D20" s="110"/>
    </row>
    <row r="27" spans="1:4" x14ac:dyDescent="0.25">
      <c r="A27" s="11" t="s">
        <v>504</v>
      </c>
    </row>
    <row r="28" spans="1:4" x14ac:dyDescent="0.25">
      <c r="A28" s="12" t="s">
        <v>773</v>
      </c>
    </row>
  </sheetData>
  <hyperlinks>
    <hyperlink ref="A2" location="TOC!A1" display="Return to Table to Contents"/>
  </hyperlinks>
  <pageMargins left="0.25" right="0.25" top="0.75" bottom="0.75" header="0.3" footer="0.3"/>
  <pageSetup scale="89" fitToHeight="0" orientation="portrait" r:id="rId1"/>
  <headerFooter>
    <oddHeader>&amp;L&amp;"Arial,Bold"2018-19 Survey of Allied Dental Education
Report 2 - Dental Assisting Education Programs</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9"/>
  <sheetViews>
    <sheetView zoomScaleNormal="100" workbookViewId="0">
      <pane xSplit="2" ySplit="3" topLeftCell="C4" activePane="bottomRight" state="frozen"/>
      <selection pane="topRight" activeCell="C1" sqref="C1"/>
      <selection pane="bottomLeft" activeCell="A4" sqref="A4"/>
      <selection pane="bottomRight"/>
    </sheetView>
  </sheetViews>
  <sheetFormatPr defaultColWidth="9" defaultRowHeight="12.5" x14ac:dyDescent="0.25"/>
  <cols>
    <col min="1" max="1" width="5.81640625" style="150" customWidth="1"/>
    <col min="2" max="2" width="84.81640625" style="150" customWidth="1"/>
    <col min="3" max="3" width="10" style="150" customWidth="1"/>
    <col min="4" max="4" width="10.54296875" style="150" customWidth="1"/>
    <col min="5" max="6" width="13" style="150" customWidth="1"/>
    <col min="7" max="7" width="12" style="150" customWidth="1"/>
    <col min="8" max="8" width="13" style="150" customWidth="1"/>
    <col min="9" max="9" width="13.453125" style="150" customWidth="1"/>
    <col min="10" max="10" width="11" style="150" customWidth="1"/>
    <col min="11" max="12" width="9.81640625" style="150" customWidth="1"/>
    <col min="13" max="16384" width="9" style="118"/>
  </cols>
  <sheetData>
    <row r="1" spans="1:12" ht="13" x14ac:dyDescent="0.3">
      <c r="A1" s="240" t="s">
        <v>29</v>
      </c>
    </row>
    <row r="2" spans="1:12" x14ac:dyDescent="0.25">
      <c r="A2" s="374" t="s">
        <v>5</v>
      </c>
      <c r="B2" s="374"/>
    </row>
    <row r="3" spans="1:12" ht="39" customHeight="1" x14ac:dyDescent="0.3">
      <c r="A3" s="316" t="s">
        <v>197</v>
      </c>
      <c r="B3" s="121" t="s">
        <v>198</v>
      </c>
      <c r="C3" s="144" t="s">
        <v>626</v>
      </c>
      <c r="D3" s="144" t="s">
        <v>624</v>
      </c>
      <c r="E3" s="144" t="s">
        <v>627</v>
      </c>
      <c r="F3" s="144" t="s">
        <v>628</v>
      </c>
      <c r="G3" s="144" t="s">
        <v>529</v>
      </c>
      <c r="H3" s="144" t="s">
        <v>629</v>
      </c>
      <c r="I3" s="144" t="s">
        <v>630</v>
      </c>
      <c r="J3" s="144" t="s">
        <v>631</v>
      </c>
      <c r="K3" s="144" t="s">
        <v>168</v>
      </c>
      <c r="L3" s="144" t="s">
        <v>625</v>
      </c>
    </row>
    <row r="4" spans="1:12" x14ac:dyDescent="0.25">
      <c r="A4" s="127" t="s">
        <v>201</v>
      </c>
      <c r="B4" s="128" t="s">
        <v>202</v>
      </c>
      <c r="C4" s="242">
        <v>1</v>
      </c>
      <c r="D4" s="242">
        <v>1</v>
      </c>
      <c r="E4" s="242">
        <v>10</v>
      </c>
      <c r="F4" s="242">
        <v>8</v>
      </c>
      <c r="G4" s="242">
        <v>0</v>
      </c>
      <c r="H4" s="242">
        <v>2</v>
      </c>
      <c r="I4" s="242">
        <v>1</v>
      </c>
      <c r="J4" s="242">
        <v>0</v>
      </c>
      <c r="K4" s="242">
        <v>0</v>
      </c>
      <c r="L4" s="242">
        <v>23</v>
      </c>
    </row>
    <row r="5" spans="1:12" x14ac:dyDescent="0.25">
      <c r="A5" s="123" t="s">
        <v>201</v>
      </c>
      <c r="B5" s="124" t="s">
        <v>204</v>
      </c>
      <c r="C5" s="241">
        <v>0</v>
      </c>
      <c r="D5" s="241">
        <v>0</v>
      </c>
      <c r="E5" s="241">
        <v>9</v>
      </c>
      <c r="F5" s="241">
        <v>5</v>
      </c>
      <c r="G5" s="241">
        <v>3</v>
      </c>
      <c r="H5" s="241">
        <v>1</v>
      </c>
      <c r="I5" s="241">
        <v>1</v>
      </c>
      <c r="J5" s="241">
        <v>0</v>
      </c>
      <c r="K5" s="241">
        <v>0</v>
      </c>
      <c r="L5" s="241">
        <v>19</v>
      </c>
    </row>
    <row r="6" spans="1:12" x14ac:dyDescent="0.25">
      <c r="A6" s="127" t="s">
        <v>201</v>
      </c>
      <c r="B6" s="128" t="s">
        <v>205</v>
      </c>
      <c r="C6" s="242">
        <v>1</v>
      </c>
      <c r="D6" s="242">
        <v>4</v>
      </c>
      <c r="E6" s="242">
        <v>13</v>
      </c>
      <c r="F6" s="242">
        <v>0</v>
      </c>
      <c r="G6" s="242">
        <v>0</v>
      </c>
      <c r="H6" s="242">
        <v>0</v>
      </c>
      <c r="I6" s="242">
        <v>0</v>
      </c>
      <c r="J6" s="242">
        <v>0</v>
      </c>
      <c r="K6" s="242">
        <v>0</v>
      </c>
      <c r="L6" s="242">
        <v>18</v>
      </c>
    </row>
    <row r="7" spans="1:12" x14ac:dyDescent="0.25">
      <c r="A7" s="123" t="s">
        <v>201</v>
      </c>
      <c r="B7" s="124" t="s">
        <v>206</v>
      </c>
      <c r="C7" s="241">
        <v>9</v>
      </c>
      <c r="D7" s="241">
        <v>0</v>
      </c>
      <c r="E7" s="241">
        <v>12</v>
      </c>
      <c r="F7" s="241">
        <v>0</v>
      </c>
      <c r="G7" s="241">
        <v>2</v>
      </c>
      <c r="H7" s="241">
        <v>1</v>
      </c>
      <c r="I7" s="241">
        <v>0</v>
      </c>
      <c r="J7" s="241">
        <v>0</v>
      </c>
      <c r="K7" s="241">
        <v>0</v>
      </c>
      <c r="L7" s="241">
        <v>24</v>
      </c>
    </row>
    <row r="8" spans="1:12" x14ac:dyDescent="0.25">
      <c r="A8" s="127" t="s">
        <v>201</v>
      </c>
      <c r="B8" s="128" t="s">
        <v>207</v>
      </c>
      <c r="C8" s="242">
        <v>1</v>
      </c>
      <c r="D8" s="242">
        <v>0</v>
      </c>
      <c r="E8" s="242">
        <v>13</v>
      </c>
      <c r="F8" s="242">
        <v>6</v>
      </c>
      <c r="G8" s="242">
        <v>4</v>
      </c>
      <c r="H8" s="242">
        <v>0</v>
      </c>
      <c r="I8" s="242">
        <v>0</v>
      </c>
      <c r="J8" s="242">
        <v>0</v>
      </c>
      <c r="K8" s="242">
        <v>0</v>
      </c>
      <c r="L8" s="242">
        <v>24</v>
      </c>
    </row>
    <row r="9" spans="1:12" x14ac:dyDescent="0.25">
      <c r="A9" s="123" t="s">
        <v>208</v>
      </c>
      <c r="B9" s="124" t="s">
        <v>209</v>
      </c>
      <c r="C9" s="241">
        <v>2</v>
      </c>
      <c r="D9" s="241">
        <v>0</v>
      </c>
      <c r="E9" s="241">
        <v>4</v>
      </c>
      <c r="F9" s="241">
        <v>4</v>
      </c>
      <c r="G9" s="241">
        <v>0</v>
      </c>
      <c r="H9" s="241">
        <v>2</v>
      </c>
      <c r="I9" s="241">
        <v>0</v>
      </c>
      <c r="J9" s="241">
        <v>0</v>
      </c>
      <c r="K9" s="241">
        <v>0</v>
      </c>
      <c r="L9" s="241">
        <v>12</v>
      </c>
    </row>
    <row r="10" spans="1:12" x14ac:dyDescent="0.25">
      <c r="A10" s="127" t="s">
        <v>210</v>
      </c>
      <c r="B10" s="128" t="s">
        <v>211</v>
      </c>
      <c r="C10" s="242">
        <v>0</v>
      </c>
      <c r="D10" s="242">
        <v>0</v>
      </c>
      <c r="E10" s="242">
        <v>5</v>
      </c>
      <c r="F10" s="242">
        <v>11</v>
      </c>
      <c r="G10" s="242">
        <v>6</v>
      </c>
      <c r="H10" s="242">
        <v>6</v>
      </c>
      <c r="I10" s="242">
        <v>3</v>
      </c>
      <c r="J10" s="242">
        <v>0</v>
      </c>
      <c r="K10" s="242">
        <v>0</v>
      </c>
      <c r="L10" s="242">
        <v>31</v>
      </c>
    </row>
    <row r="11" spans="1:12" x14ac:dyDescent="0.25">
      <c r="A11" s="123" t="s">
        <v>210</v>
      </c>
      <c r="B11" s="124" t="s">
        <v>212</v>
      </c>
      <c r="C11" s="241">
        <v>8</v>
      </c>
      <c r="D11" s="241">
        <v>0</v>
      </c>
      <c r="E11" s="241">
        <v>2</v>
      </c>
      <c r="F11" s="241">
        <v>8</v>
      </c>
      <c r="G11" s="241">
        <v>3</v>
      </c>
      <c r="H11" s="241">
        <v>1</v>
      </c>
      <c r="I11" s="241">
        <v>0</v>
      </c>
      <c r="J11" s="241">
        <v>3</v>
      </c>
      <c r="K11" s="241">
        <v>0</v>
      </c>
      <c r="L11" s="241">
        <v>25</v>
      </c>
    </row>
    <row r="12" spans="1:12" x14ac:dyDescent="0.25">
      <c r="A12" s="127" t="s">
        <v>210</v>
      </c>
      <c r="B12" s="128" t="s">
        <v>213</v>
      </c>
      <c r="C12" s="242">
        <v>0</v>
      </c>
      <c r="D12" s="242">
        <v>0</v>
      </c>
      <c r="E12" s="242">
        <v>0</v>
      </c>
      <c r="F12" s="242">
        <v>0</v>
      </c>
      <c r="G12" s="242">
        <v>0</v>
      </c>
      <c r="H12" s="242">
        <v>0</v>
      </c>
      <c r="I12" s="242">
        <v>0</v>
      </c>
      <c r="J12" s="242">
        <v>0</v>
      </c>
      <c r="K12" s="242">
        <v>0</v>
      </c>
      <c r="L12" s="242">
        <v>0</v>
      </c>
    </row>
    <row r="13" spans="1:12" x14ac:dyDescent="0.25">
      <c r="A13" s="123" t="s">
        <v>214</v>
      </c>
      <c r="B13" s="124" t="s">
        <v>215</v>
      </c>
      <c r="C13" s="241">
        <v>1</v>
      </c>
      <c r="D13" s="241">
        <v>9</v>
      </c>
      <c r="E13" s="241">
        <v>0</v>
      </c>
      <c r="F13" s="241">
        <v>2</v>
      </c>
      <c r="G13" s="241">
        <v>0</v>
      </c>
      <c r="H13" s="241">
        <v>0</v>
      </c>
      <c r="I13" s="241">
        <v>1</v>
      </c>
      <c r="J13" s="241">
        <v>0</v>
      </c>
      <c r="K13" s="241">
        <v>0</v>
      </c>
      <c r="L13" s="241">
        <v>13</v>
      </c>
    </row>
    <row r="14" spans="1:12" x14ac:dyDescent="0.25">
      <c r="A14" s="127" t="s">
        <v>214</v>
      </c>
      <c r="B14" s="128" t="s">
        <v>216</v>
      </c>
      <c r="C14" s="242">
        <v>1</v>
      </c>
      <c r="D14" s="242">
        <v>0</v>
      </c>
      <c r="E14" s="242">
        <v>4</v>
      </c>
      <c r="F14" s="242">
        <v>5</v>
      </c>
      <c r="G14" s="242">
        <v>4</v>
      </c>
      <c r="H14" s="242">
        <v>2</v>
      </c>
      <c r="I14" s="242">
        <v>0</v>
      </c>
      <c r="J14" s="242">
        <v>0</v>
      </c>
      <c r="K14" s="242">
        <v>0</v>
      </c>
      <c r="L14" s="242">
        <v>16</v>
      </c>
    </row>
    <row r="15" spans="1:12" x14ac:dyDescent="0.25">
      <c r="A15" s="123" t="s">
        <v>217</v>
      </c>
      <c r="B15" s="124" t="s">
        <v>218</v>
      </c>
      <c r="C15" s="241">
        <v>2</v>
      </c>
      <c r="D15" s="241">
        <v>4</v>
      </c>
      <c r="E15" s="241">
        <v>4</v>
      </c>
      <c r="F15" s="241">
        <v>4</v>
      </c>
      <c r="G15" s="241">
        <v>5</v>
      </c>
      <c r="H15" s="241">
        <v>4</v>
      </c>
      <c r="I15" s="241">
        <v>6</v>
      </c>
      <c r="J15" s="241">
        <v>1</v>
      </c>
      <c r="K15" s="241">
        <v>0</v>
      </c>
      <c r="L15" s="241">
        <v>30</v>
      </c>
    </row>
    <row r="16" spans="1:12" x14ac:dyDescent="0.25">
      <c r="A16" s="127" t="s">
        <v>217</v>
      </c>
      <c r="B16" s="128" t="s">
        <v>219</v>
      </c>
      <c r="C16" s="242">
        <v>0</v>
      </c>
      <c r="D16" s="242">
        <v>0</v>
      </c>
      <c r="E16" s="242">
        <v>0</v>
      </c>
      <c r="F16" s="242">
        <v>0</v>
      </c>
      <c r="G16" s="242">
        <v>0</v>
      </c>
      <c r="H16" s="242">
        <v>0</v>
      </c>
      <c r="I16" s="242">
        <v>0</v>
      </c>
      <c r="J16" s="242">
        <v>0</v>
      </c>
      <c r="K16" s="242">
        <v>0</v>
      </c>
      <c r="L16" s="242">
        <v>0</v>
      </c>
    </row>
    <row r="17" spans="1:12" x14ac:dyDescent="0.25">
      <c r="A17" s="123" t="s">
        <v>217</v>
      </c>
      <c r="B17" s="124" t="s">
        <v>220</v>
      </c>
      <c r="C17" s="241">
        <v>10</v>
      </c>
      <c r="D17" s="241">
        <v>1</v>
      </c>
      <c r="E17" s="241">
        <v>5</v>
      </c>
      <c r="F17" s="241">
        <v>5</v>
      </c>
      <c r="G17" s="241">
        <v>1</v>
      </c>
      <c r="H17" s="241">
        <v>5</v>
      </c>
      <c r="I17" s="241">
        <v>1</v>
      </c>
      <c r="J17" s="241">
        <v>4</v>
      </c>
      <c r="K17" s="241">
        <v>2</v>
      </c>
      <c r="L17" s="241">
        <v>34</v>
      </c>
    </row>
    <row r="18" spans="1:12" x14ac:dyDescent="0.25">
      <c r="A18" s="127" t="s">
        <v>217</v>
      </c>
      <c r="B18" s="128" t="s">
        <v>221</v>
      </c>
      <c r="C18" s="242">
        <v>4</v>
      </c>
      <c r="D18" s="242">
        <v>1</v>
      </c>
      <c r="E18" s="242">
        <v>3</v>
      </c>
      <c r="F18" s="242">
        <v>3</v>
      </c>
      <c r="G18" s="242">
        <v>1</v>
      </c>
      <c r="H18" s="242">
        <v>2</v>
      </c>
      <c r="I18" s="242">
        <v>2</v>
      </c>
      <c r="J18" s="242">
        <v>4</v>
      </c>
      <c r="K18" s="242">
        <v>0</v>
      </c>
      <c r="L18" s="242">
        <v>20</v>
      </c>
    </row>
    <row r="19" spans="1:12" x14ac:dyDescent="0.25">
      <c r="A19" s="123" t="s">
        <v>217</v>
      </c>
      <c r="B19" s="124" t="s">
        <v>222</v>
      </c>
      <c r="C19" s="241">
        <v>0</v>
      </c>
      <c r="D19" s="241">
        <v>4</v>
      </c>
      <c r="E19" s="241">
        <v>2</v>
      </c>
      <c r="F19" s="241">
        <v>17</v>
      </c>
      <c r="G19" s="241">
        <v>1</v>
      </c>
      <c r="H19" s="241">
        <v>0</v>
      </c>
      <c r="I19" s="241">
        <v>0</v>
      </c>
      <c r="J19" s="241">
        <v>0</v>
      </c>
      <c r="K19" s="241">
        <v>0</v>
      </c>
      <c r="L19" s="241">
        <v>24</v>
      </c>
    </row>
    <row r="20" spans="1:12" x14ac:dyDescent="0.25">
      <c r="A20" s="127" t="s">
        <v>217</v>
      </c>
      <c r="B20" s="128" t="s">
        <v>223</v>
      </c>
      <c r="C20" s="242">
        <v>9</v>
      </c>
      <c r="D20" s="242">
        <v>1</v>
      </c>
      <c r="E20" s="242">
        <v>3</v>
      </c>
      <c r="F20" s="242">
        <v>6</v>
      </c>
      <c r="G20" s="242">
        <v>1</v>
      </c>
      <c r="H20" s="242">
        <v>2</v>
      </c>
      <c r="I20" s="242">
        <v>0</v>
      </c>
      <c r="J20" s="242">
        <v>1</v>
      </c>
      <c r="K20" s="242">
        <v>3</v>
      </c>
      <c r="L20" s="242">
        <v>26</v>
      </c>
    </row>
    <row r="21" spans="1:12" x14ac:dyDescent="0.25">
      <c r="A21" s="123" t="s">
        <v>217</v>
      </c>
      <c r="B21" s="124" t="s">
        <v>224</v>
      </c>
      <c r="C21" s="241">
        <v>4</v>
      </c>
      <c r="D21" s="241">
        <v>1</v>
      </c>
      <c r="E21" s="241">
        <v>2</v>
      </c>
      <c r="F21" s="241">
        <v>3</v>
      </c>
      <c r="G21" s="241">
        <v>2</v>
      </c>
      <c r="H21" s="241">
        <v>3</v>
      </c>
      <c r="I21" s="241">
        <v>1</v>
      </c>
      <c r="J21" s="241">
        <v>0</v>
      </c>
      <c r="K21" s="241">
        <v>0</v>
      </c>
      <c r="L21" s="241">
        <v>16</v>
      </c>
    </row>
    <row r="22" spans="1:12" x14ac:dyDescent="0.25">
      <c r="A22" s="127" t="s">
        <v>217</v>
      </c>
      <c r="B22" s="128" t="s">
        <v>225</v>
      </c>
      <c r="C22" s="242">
        <v>2</v>
      </c>
      <c r="D22" s="242">
        <v>2</v>
      </c>
      <c r="E22" s="242">
        <v>5</v>
      </c>
      <c r="F22" s="242">
        <v>2</v>
      </c>
      <c r="G22" s="242">
        <v>1</v>
      </c>
      <c r="H22" s="242">
        <v>3</v>
      </c>
      <c r="I22" s="242">
        <v>1</v>
      </c>
      <c r="J22" s="242">
        <v>0</v>
      </c>
      <c r="K22" s="242">
        <v>0</v>
      </c>
      <c r="L22" s="242">
        <v>16</v>
      </c>
    </row>
    <row r="23" spans="1:12" x14ac:dyDescent="0.25">
      <c r="A23" s="123" t="s">
        <v>217</v>
      </c>
      <c r="B23" s="124" t="s">
        <v>226</v>
      </c>
      <c r="C23" s="241">
        <v>2</v>
      </c>
      <c r="D23" s="241">
        <v>0</v>
      </c>
      <c r="E23" s="241">
        <v>6</v>
      </c>
      <c r="F23" s="241">
        <v>1</v>
      </c>
      <c r="G23" s="241">
        <v>6</v>
      </c>
      <c r="H23" s="241">
        <v>3</v>
      </c>
      <c r="I23" s="241">
        <v>2</v>
      </c>
      <c r="J23" s="241">
        <v>1</v>
      </c>
      <c r="K23" s="241">
        <v>0</v>
      </c>
      <c r="L23" s="241">
        <v>21</v>
      </c>
    </row>
    <row r="24" spans="1:12" x14ac:dyDescent="0.25">
      <c r="A24" s="127" t="s">
        <v>217</v>
      </c>
      <c r="B24" s="128" t="s">
        <v>227</v>
      </c>
      <c r="C24" s="242">
        <v>6</v>
      </c>
      <c r="D24" s="242">
        <v>3</v>
      </c>
      <c r="E24" s="242">
        <v>3</v>
      </c>
      <c r="F24" s="242">
        <v>4</v>
      </c>
      <c r="G24" s="242">
        <v>4</v>
      </c>
      <c r="H24" s="242">
        <v>1</v>
      </c>
      <c r="I24" s="242">
        <v>0</v>
      </c>
      <c r="J24" s="242">
        <v>2</v>
      </c>
      <c r="K24" s="242">
        <v>0</v>
      </c>
      <c r="L24" s="242">
        <v>23</v>
      </c>
    </row>
    <row r="25" spans="1:12" x14ac:dyDescent="0.25">
      <c r="A25" s="123" t="s">
        <v>217</v>
      </c>
      <c r="B25" s="124" t="s">
        <v>228</v>
      </c>
      <c r="C25" s="241">
        <v>2</v>
      </c>
      <c r="D25" s="241">
        <v>0</v>
      </c>
      <c r="E25" s="241">
        <v>1</v>
      </c>
      <c r="F25" s="241">
        <v>4</v>
      </c>
      <c r="G25" s="241">
        <v>3</v>
      </c>
      <c r="H25" s="241">
        <v>6</v>
      </c>
      <c r="I25" s="241">
        <v>3</v>
      </c>
      <c r="J25" s="241">
        <v>2</v>
      </c>
      <c r="K25" s="241">
        <v>0</v>
      </c>
      <c r="L25" s="241">
        <v>21</v>
      </c>
    </row>
    <row r="26" spans="1:12" x14ac:dyDescent="0.25">
      <c r="A26" s="127" t="s">
        <v>217</v>
      </c>
      <c r="B26" s="128" t="s">
        <v>229</v>
      </c>
      <c r="C26" s="242">
        <v>16</v>
      </c>
      <c r="D26" s="242">
        <v>0</v>
      </c>
      <c r="E26" s="242">
        <v>0</v>
      </c>
      <c r="F26" s="242">
        <v>0</v>
      </c>
      <c r="G26" s="242">
        <v>0</v>
      </c>
      <c r="H26" s="242">
        <v>0</v>
      </c>
      <c r="I26" s="242">
        <v>0</v>
      </c>
      <c r="J26" s="242">
        <v>0</v>
      </c>
      <c r="K26" s="242">
        <v>0</v>
      </c>
      <c r="L26" s="242">
        <v>16</v>
      </c>
    </row>
    <row r="27" spans="1:12" x14ac:dyDescent="0.25">
      <c r="A27" s="123" t="s">
        <v>217</v>
      </c>
      <c r="B27" s="124" t="s">
        <v>230</v>
      </c>
      <c r="C27" s="241">
        <v>6</v>
      </c>
      <c r="D27" s="241">
        <v>1</v>
      </c>
      <c r="E27" s="241">
        <v>4</v>
      </c>
      <c r="F27" s="241">
        <v>4</v>
      </c>
      <c r="G27" s="241">
        <v>2</v>
      </c>
      <c r="H27" s="241">
        <v>2</v>
      </c>
      <c r="I27" s="241">
        <v>3</v>
      </c>
      <c r="J27" s="241">
        <v>1</v>
      </c>
      <c r="K27" s="241">
        <v>0</v>
      </c>
      <c r="L27" s="241">
        <v>23</v>
      </c>
    </row>
    <row r="28" spans="1:12" x14ac:dyDescent="0.25">
      <c r="A28" s="127" t="s">
        <v>217</v>
      </c>
      <c r="B28" s="128" t="s">
        <v>231</v>
      </c>
      <c r="C28" s="242">
        <v>4</v>
      </c>
      <c r="D28" s="242">
        <v>4</v>
      </c>
      <c r="E28" s="242">
        <v>2</v>
      </c>
      <c r="F28" s="242">
        <v>7</v>
      </c>
      <c r="G28" s="242">
        <v>4</v>
      </c>
      <c r="H28" s="242">
        <v>3</v>
      </c>
      <c r="I28" s="242">
        <v>0</v>
      </c>
      <c r="J28" s="242">
        <v>0</v>
      </c>
      <c r="K28" s="242">
        <v>0</v>
      </c>
      <c r="L28" s="242">
        <v>24</v>
      </c>
    </row>
    <row r="29" spans="1:12" x14ac:dyDescent="0.25">
      <c r="A29" s="123" t="s">
        <v>217</v>
      </c>
      <c r="B29" s="124" t="s">
        <v>232</v>
      </c>
      <c r="C29" s="241">
        <v>0</v>
      </c>
      <c r="D29" s="241">
        <v>3</v>
      </c>
      <c r="E29" s="241">
        <v>4</v>
      </c>
      <c r="F29" s="241">
        <v>6</v>
      </c>
      <c r="G29" s="241">
        <v>1</v>
      </c>
      <c r="H29" s="241">
        <v>6</v>
      </c>
      <c r="I29" s="241">
        <v>2</v>
      </c>
      <c r="J29" s="241">
        <v>1</v>
      </c>
      <c r="K29" s="241">
        <v>0</v>
      </c>
      <c r="L29" s="241">
        <v>23</v>
      </c>
    </row>
    <row r="30" spans="1:12" x14ac:dyDescent="0.25">
      <c r="A30" s="127" t="s">
        <v>217</v>
      </c>
      <c r="B30" s="128" t="s">
        <v>233</v>
      </c>
      <c r="C30" s="242">
        <v>4</v>
      </c>
      <c r="D30" s="242">
        <v>2</v>
      </c>
      <c r="E30" s="242">
        <v>6</v>
      </c>
      <c r="F30" s="242">
        <v>3</v>
      </c>
      <c r="G30" s="242">
        <v>1</v>
      </c>
      <c r="H30" s="242">
        <v>2</v>
      </c>
      <c r="I30" s="242">
        <v>2</v>
      </c>
      <c r="J30" s="242">
        <v>3</v>
      </c>
      <c r="K30" s="242">
        <v>0</v>
      </c>
      <c r="L30" s="242">
        <v>23</v>
      </c>
    </row>
    <row r="31" spans="1:12" x14ac:dyDescent="0.25">
      <c r="A31" s="123" t="s">
        <v>217</v>
      </c>
      <c r="B31" s="124" t="s">
        <v>234</v>
      </c>
      <c r="C31" s="241">
        <v>3</v>
      </c>
      <c r="D31" s="241">
        <v>4</v>
      </c>
      <c r="E31" s="241">
        <v>1</v>
      </c>
      <c r="F31" s="241">
        <v>4</v>
      </c>
      <c r="G31" s="241">
        <v>6</v>
      </c>
      <c r="H31" s="241">
        <v>6</v>
      </c>
      <c r="I31" s="241">
        <v>0</v>
      </c>
      <c r="J31" s="241">
        <v>2</v>
      </c>
      <c r="K31" s="241">
        <v>4</v>
      </c>
      <c r="L31" s="241">
        <v>30</v>
      </c>
    </row>
    <row r="32" spans="1:12" x14ac:dyDescent="0.25">
      <c r="A32" s="127" t="s">
        <v>217</v>
      </c>
      <c r="B32" s="128" t="s">
        <v>235</v>
      </c>
      <c r="C32" s="242">
        <v>1</v>
      </c>
      <c r="D32" s="242">
        <v>0</v>
      </c>
      <c r="E32" s="242">
        <v>7</v>
      </c>
      <c r="F32" s="242">
        <v>7</v>
      </c>
      <c r="G32" s="242">
        <v>3</v>
      </c>
      <c r="H32" s="242">
        <v>6</v>
      </c>
      <c r="I32" s="242">
        <v>1</v>
      </c>
      <c r="J32" s="242">
        <v>2</v>
      </c>
      <c r="K32" s="242">
        <v>0</v>
      </c>
      <c r="L32" s="242">
        <v>27</v>
      </c>
    </row>
    <row r="33" spans="1:12" x14ac:dyDescent="0.25">
      <c r="A33" s="123" t="s">
        <v>217</v>
      </c>
      <c r="B33" s="124" t="s">
        <v>236</v>
      </c>
      <c r="C33" s="241">
        <v>18</v>
      </c>
      <c r="D33" s="241">
        <v>4</v>
      </c>
      <c r="E33" s="241">
        <v>11</v>
      </c>
      <c r="F33" s="241">
        <v>5</v>
      </c>
      <c r="G33" s="241">
        <v>1</v>
      </c>
      <c r="H33" s="241">
        <v>3</v>
      </c>
      <c r="I33" s="241">
        <v>0</v>
      </c>
      <c r="J33" s="241">
        <v>4</v>
      </c>
      <c r="K33" s="241">
        <v>4</v>
      </c>
      <c r="L33" s="241">
        <v>50</v>
      </c>
    </row>
    <row r="34" spans="1:12" x14ac:dyDescent="0.25">
      <c r="A34" s="127" t="s">
        <v>217</v>
      </c>
      <c r="B34" s="128" t="s">
        <v>237</v>
      </c>
      <c r="C34" s="242">
        <v>2</v>
      </c>
      <c r="D34" s="242">
        <v>0</v>
      </c>
      <c r="E34" s="242">
        <v>4</v>
      </c>
      <c r="F34" s="242">
        <v>3</v>
      </c>
      <c r="G34" s="242">
        <v>3</v>
      </c>
      <c r="H34" s="242">
        <v>2</v>
      </c>
      <c r="I34" s="242">
        <v>3</v>
      </c>
      <c r="J34" s="242">
        <v>1</v>
      </c>
      <c r="K34" s="242">
        <v>0</v>
      </c>
      <c r="L34" s="242">
        <v>18</v>
      </c>
    </row>
    <row r="35" spans="1:12" x14ac:dyDescent="0.25">
      <c r="A35" s="123" t="s">
        <v>238</v>
      </c>
      <c r="B35" s="124" t="s">
        <v>239</v>
      </c>
      <c r="C35" s="241">
        <v>21</v>
      </c>
      <c r="D35" s="241">
        <v>6</v>
      </c>
      <c r="E35" s="241">
        <v>2</v>
      </c>
      <c r="F35" s="241">
        <v>1</v>
      </c>
      <c r="G35" s="241">
        <v>0</v>
      </c>
      <c r="H35" s="241">
        <v>0</v>
      </c>
      <c r="I35" s="241">
        <v>0</v>
      </c>
      <c r="J35" s="241">
        <v>2</v>
      </c>
      <c r="K35" s="241">
        <v>0</v>
      </c>
      <c r="L35" s="241">
        <v>32</v>
      </c>
    </row>
    <row r="36" spans="1:12" x14ac:dyDescent="0.25">
      <c r="A36" s="127" t="s">
        <v>238</v>
      </c>
      <c r="B36" s="128" t="s">
        <v>240</v>
      </c>
      <c r="C36" s="242">
        <v>25</v>
      </c>
      <c r="D36" s="242">
        <v>0</v>
      </c>
      <c r="E36" s="242">
        <v>0</v>
      </c>
      <c r="F36" s="242">
        <v>0</v>
      </c>
      <c r="G36" s="242">
        <v>0</v>
      </c>
      <c r="H36" s="242">
        <v>0</v>
      </c>
      <c r="I36" s="242">
        <v>0</v>
      </c>
      <c r="J36" s="242">
        <v>0</v>
      </c>
      <c r="K36" s="242">
        <v>0</v>
      </c>
      <c r="L36" s="242">
        <v>25</v>
      </c>
    </row>
    <row r="37" spans="1:12" x14ac:dyDescent="0.25">
      <c r="A37" s="123" t="s">
        <v>238</v>
      </c>
      <c r="B37" s="124" t="s">
        <v>241</v>
      </c>
      <c r="C37" s="241">
        <v>19</v>
      </c>
      <c r="D37" s="241">
        <v>6</v>
      </c>
      <c r="E37" s="241">
        <v>10</v>
      </c>
      <c r="F37" s="241">
        <v>3</v>
      </c>
      <c r="G37" s="241">
        <v>3</v>
      </c>
      <c r="H37" s="241">
        <v>0</v>
      </c>
      <c r="I37" s="241">
        <v>0</v>
      </c>
      <c r="J37" s="241">
        <v>3</v>
      </c>
      <c r="K37" s="241">
        <v>0</v>
      </c>
      <c r="L37" s="241">
        <v>44</v>
      </c>
    </row>
    <row r="38" spans="1:12" x14ac:dyDescent="0.25">
      <c r="A38" s="127" t="s">
        <v>242</v>
      </c>
      <c r="B38" s="128" t="s">
        <v>243</v>
      </c>
      <c r="C38" s="242">
        <v>1</v>
      </c>
      <c r="D38" s="242">
        <v>2</v>
      </c>
      <c r="E38" s="242">
        <v>0</v>
      </c>
      <c r="F38" s="242">
        <v>0</v>
      </c>
      <c r="G38" s="242">
        <v>0</v>
      </c>
      <c r="H38" s="242">
        <v>0</v>
      </c>
      <c r="I38" s="242">
        <v>0</v>
      </c>
      <c r="J38" s="242">
        <v>0</v>
      </c>
      <c r="K38" s="242">
        <v>0</v>
      </c>
      <c r="L38" s="242">
        <v>3</v>
      </c>
    </row>
    <row r="39" spans="1:12" x14ac:dyDescent="0.25">
      <c r="A39" s="123" t="s">
        <v>242</v>
      </c>
      <c r="B39" s="124" t="s">
        <v>244</v>
      </c>
      <c r="C39" s="241">
        <v>4</v>
      </c>
      <c r="D39" s="241">
        <v>3</v>
      </c>
      <c r="E39" s="241">
        <v>3</v>
      </c>
      <c r="F39" s="241">
        <v>1</v>
      </c>
      <c r="G39" s="241">
        <v>3</v>
      </c>
      <c r="H39" s="241">
        <v>1</v>
      </c>
      <c r="I39" s="241">
        <v>1</v>
      </c>
      <c r="J39" s="241">
        <v>1</v>
      </c>
      <c r="K39" s="241">
        <v>0</v>
      </c>
      <c r="L39" s="241">
        <v>17</v>
      </c>
    </row>
    <row r="40" spans="1:12" x14ac:dyDescent="0.25">
      <c r="A40" s="127" t="s">
        <v>242</v>
      </c>
      <c r="B40" s="128" t="s">
        <v>245</v>
      </c>
      <c r="C40" s="242">
        <v>3</v>
      </c>
      <c r="D40" s="242">
        <v>1</v>
      </c>
      <c r="E40" s="242">
        <v>4</v>
      </c>
      <c r="F40" s="242">
        <v>4</v>
      </c>
      <c r="G40" s="242">
        <v>1</v>
      </c>
      <c r="H40" s="242">
        <v>2</v>
      </c>
      <c r="I40" s="242">
        <v>1</v>
      </c>
      <c r="J40" s="242">
        <v>2</v>
      </c>
      <c r="K40" s="242">
        <v>0</v>
      </c>
      <c r="L40" s="242">
        <v>18</v>
      </c>
    </row>
    <row r="41" spans="1:12" x14ac:dyDescent="0.25">
      <c r="A41" s="123" t="s">
        <v>246</v>
      </c>
      <c r="B41" s="124" t="s">
        <v>247</v>
      </c>
      <c r="C41" s="241">
        <v>21</v>
      </c>
      <c r="D41" s="241">
        <v>0</v>
      </c>
      <c r="E41" s="241">
        <v>0</v>
      </c>
      <c r="F41" s="241">
        <v>0</v>
      </c>
      <c r="G41" s="241">
        <v>0</v>
      </c>
      <c r="H41" s="241">
        <v>0</v>
      </c>
      <c r="I41" s="241">
        <v>0</v>
      </c>
      <c r="J41" s="241">
        <v>0</v>
      </c>
      <c r="K41" s="241">
        <v>0</v>
      </c>
      <c r="L41" s="241">
        <v>21</v>
      </c>
    </row>
    <row r="42" spans="1:12" x14ac:dyDescent="0.25">
      <c r="A42" s="127" t="s">
        <v>246</v>
      </c>
      <c r="B42" s="128" t="s">
        <v>248</v>
      </c>
      <c r="C42" s="242">
        <v>1</v>
      </c>
      <c r="D42" s="242">
        <v>0</v>
      </c>
      <c r="E42" s="242">
        <v>6</v>
      </c>
      <c r="F42" s="242">
        <v>12</v>
      </c>
      <c r="G42" s="242">
        <v>12</v>
      </c>
      <c r="H42" s="242">
        <v>0</v>
      </c>
      <c r="I42" s="242">
        <v>0</v>
      </c>
      <c r="J42" s="242">
        <v>6</v>
      </c>
      <c r="K42" s="242">
        <v>1</v>
      </c>
      <c r="L42" s="242">
        <v>38</v>
      </c>
    </row>
    <row r="43" spans="1:12" x14ac:dyDescent="0.25">
      <c r="A43" s="123" t="s">
        <v>246</v>
      </c>
      <c r="B43" s="124" t="s">
        <v>249</v>
      </c>
      <c r="C43" s="241">
        <v>14</v>
      </c>
      <c r="D43" s="241">
        <v>4</v>
      </c>
      <c r="E43" s="241">
        <v>3</v>
      </c>
      <c r="F43" s="241">
        <v>2</v>
      </c>
      <c r="G43" s="241">
        <v>0</v>
      </c>
      <c r="H43" s="241">
        <v>1</v>
      </c>
      <c r="I43" s="241">
        <v>0</v>
      </c>
      <c r="J43" s="241">
        <v>0</v>
      </c>
      <c r="K43" s="241">
        <v>0</v>
      </c>
      <c r="L43" s="241">
        <v>24</v>
      </c>
    </row>
    <row r="44" spans="1:12" x14ac:dyDescent="0.25">
      <c r="A44" s="127" t="s">
        <v>246</v>
      </c>
      <c r="B44" s="128" t="s">
        <v>250</v>
      </c>
      <c r="C44" s="242">
        <v>7</v>
      </c>
      <c r="D44" s="242">
        <v>1</v>
      </c>
      <c r="E44" s="242">
        <v>4</v>
      </c>
      <c r="F44" s="242">
        <v>6</v>
      </c>
      <c r="G44" s="242">
        <v>1</v>
      </c>
      <c r="H44" s="242">
        <v>0</v>
      </c>
      <c r="I44" s="242">
        <v>0</v>
      </c>
      <c r="J44" s="242">
        <v>0</v>
      </c>
      <c r="K44" s="242">
        <v>0</v>
      </c>
      <c r="L44" s="242">
        <v>19</v>
      </c>
    </row>
    <row r="45" spans="1:12" x14ac:dyDescent="0.25">
      <c r="A45" s="123" t="s">
        <v>246</v>
      </c>
      <c r="B45" s="124" t="s">
        <v>251</v>
      </c>
      <c r="C45" s="241">
        <v>0</v>
      </c>
      <c r="D45" s="241">
        <v>0</v>
      </c>
      <c r="E45" s="241">
        <v>1</v>
      </c>
      <c r="F45" s="241">
        <v>4</v>
      </c>
      <c r="G45" s="241">
        <v>7</v>
      </c>
      <c r="H45" s="241">
        <v>3</v>
      </c>
      <c r="I45" s="241">
        <v>0</v>
      </c>
      <c r="J45" s="241">
        <v>4</v>
      </c>
      <c r="K45" s="241">
        <v>0</v>
      </c>
      <c r="L45" s="241">
        <v>19</v>
      </c>
    </row>
    <row r="46" spans="1:12" x14ac:dyDescent="0.25">
      <c r="A46" s="127" t="s">
        <v>246</v>
      </c>
      <c r="B46" s="128" t="s">
        <v>252</v>
      </c>
      <c r="C46" s="242">
        <v>0</v>
      </c>
      <c r="D46" s="242">
        <v>1</v>
      </c>
      <c r="E46" s="242">
        <v>2</v>
      </c>
      <c r="F46" s="242">
        <v>4</v>
      </c>
      <c r="G46" s="242">
        <v>4</v>
      </c>
      <c r="H46" s="242">
        <v>6</v>
      </c>
      <c r="I46" s="242">
        <v>1</v>
      </c>
      <c r="J46" s="242">
        <v>2</v>
      </c>
      <c r="K46" s="242">
        <v>2</v>
      </c>
      <c r="L46" s="242">
        <v>22</v>
      </c>
    </row>
    <row r="47" spans="1:12" x14ac:dyDescent="0.25">
      <c r="A47" s="123" t="s">
        <v>246</v>
      </c>
      <c r="B47" s="124" t="s">
        <v>253</v>
      </c>
      <c r="C47" s="241">
        <v>19</v>
      </c>
      <c r="D47" s="241">
        <v>3</v>
      </c>
      <c r="E47" s="241">
        <v>1</v>
      </c>
      <c r="F47" s="241">
        <v>0</v>
      </c>
      <c r="G47" s="241">
        <v>0</v>
      </c>
      <c r="H47" s="241">
        <v>0</v>
      </c>
      <c r="I47" s="241">
        <v>0</v>
      </c>
      <c r="J47" s="241">
        <v>0</v>
      </c>
      <c r="K47" s="241">
        <v>0</v>
      </c>
      <c r="L47" s="241">
        <v>23</v>
      </c>
    </row>
    <row r="48" spans="1:12" x14ac:dyDescent="0.25">
      <c r="A48" s="127" t="s">
        <v>246</v>
      </c>
      <c r="B48" s="128" t="s">
        <v>254</v>
      </c>
      <c r="C48" s="242">
        <v>4</v>
      </c>
      <c r="D48" s="242">
        <v>2</v>
      </c>
      <c r="E48" s="242">
        <v>3</v>
      </c>
      <c r="F48" s="242">
        <v>5</v>
      </c>
      <c r="G48" s="242">
        <v>4</v>
      </c>
      <c r="H48" s="242">
        <v>2</v>
      </c>
      <c r="I48" s="242">
        <v>1</v>
      </c>
      <c r="J48" s="242">
        <v>0</v>
      </c>
      <c r="K48" s="242">
        <v>1</v>
      </c>
      <c r="L48" s="242">
        <v>22</v>
      </c>
    </row>
    <row r="49" spans="1:12" x14ac:dyDescent="0.25">
      <c r="A49" s="123" t="s">
        <v>246</v>
      </c>
      <c r="B49" s="124" t="s">
        <v>255</v>
      </c>
      <c r="C49" s="241">
        <v>2</v>
      </c>
      <c r="D49" s="241">
        <v>0</v>
      </c>
      <c r="E49" s="241">
        <v>2</v>
      </c>
      <c r="F49" s="241">
        <v>7</v>
      </c>
      <c r="G49" s="241">
        <v>3</v>
      </c>
      <c r="H49" s="241">
        <v>1</v>
      </c>
      <c r="I49" s="241">
        <v>0</v>
      </c>
      <c r="J49" s="241">
        <v>0</v>
      </c>
      <c r="K49" s="241">
        <v>1</v>
      </c>
      <c r="L49" s="241">
        <v>16</v>
      </c>
    </row>
    <row r="50" spans="1:12" x14ac:dyDescent="0.25">
      <c r="A50" s="127" t="s">
        <v>246</v>
      </c>
      <c r="B50" s="128" t="s">
        <v>256</v>
      </c>
      <c r="C50" s="242">
        <v>9</v>
      </c>
      <c r="D50" s="242">
        <v>3</v>
      </c>
      <c r="E50" s="242">
        <v>4</v>
      </c>
      <c r="F50" s="242">
        <v>3</v>
      </c>
      <c r="G50" s="242">
        <v>1</v>
      </c>
      <c r="H50" s="242">
        <v>1</v>
      </c>
      <c r="I50" s="242">
        <v>0</v>
      </c>
      <c r="J50" s="242">
        <v>4</v>
      </c>
      <c r="K50" s="242">
        <v>0</v>
      </c>
      <c r="L50" s="242">
        <v>25</v>
      </c>
    </row>
    <row r="51" spans="1:12" x14ac:dyDescent="0.25">
      <c r="A51" s="123" t="s">
        <v>246</v>
      </c>
      <c r="B51" s="124" t="s">
        <v>257</v>
      </c>
      <c r="C51" s="241">
        <v>0</v>
      </c>
      <c r="D51" s="241">
        <v>0</v>
      </c>
      <c r="E51" s="241">
        <v>0</v>
      </c>
      <c r="F51" s="241">
        <v>5</v>
      </c>
      <c r="G51" s="241">
        <v>13</v>
      </c>
      <c r="H51" s="241">
        <v>0</v>
      </c>
      <c r="I51" s="241">
        <v>1</v>
      </c>
      <c r="J51" s="241">
        <v>0</v>
      </c>
      <c r="K51" s="241">
        <v>0</v>
      </c>
      <c r="L51" s="241">
        <v>19</v>
      </c>
    </row>
    <row r="52" spans="1:12" x14ac:dyDescent="0.25">
      <c r="A52" s="127" t="s">
        <v>246</v>
      </c>
      <c r="B52" s="128" t="s">
        <v>258</v>
      </c>
      <c r="C52" s="242">
        <v>12</v>
      </c>
      <c r="D52" s="242">
        <v>0</v>
      </c>
      <c r="E52" s="242">
        <v>0</v>
      </c>
      <c r="F52" s="242">
        <v>0</v>
      </c>
      <c r="G52" s="242">
        <v>0</v>
      </c>
      <c r="H52" s="242">
        <v>0</v>
      </c>
      <c r="I52" s="242">
        <v>0</v>
      </c>
      <c r="J52" s="242">
        <v>0</v>
      </c>
      <c r="K52" s="242">
        <v>0</v>
      </c>
      <c r="L52" s="242">
        <v>12</v>
      </c>
    </row>
    <row r="53" spans="1:12" x14ac:dyDescent="0.25">
      <c r="A53" s="123" t="s">
        <v>246</v>
      </c>
      <c r="B53" s="124" t="s">
        <v>259</v>
      </c>
      <c r="C53" s="241">
        <v>17</v>
      </c>
      <c r="D53" s="241">
        <v>1</v>
      </c>
      <c r="E53" s="241">
        <v>0</v>
      </c>
      <c r="F53" s="241">
        <v>0</v>
      </c>
      <c r="G53" s="241">
        <v>0</v>
      </c>
      <c r="H53" s="241">
        <v>0</v>
      </c>
      <c r="I53" s="241">
        <v>0</v>
      </c>
      <c r="J53" s="241">
        <v>0</v>
      </c>
      <c r="K53" s="241">
        <v>0</v>
      </c>
      <c r="L53" s="241">
        <v>18</v>
      </c>
    </row>
    <row r="54" spans="1:12" x14ac:dyDescent="0.25">
      <c r="A54" s="127" t="s">
        <v>246</v>
      </c>
      <c r="B54" s="128" t="s">
        <v>260</v>
      </c>
      <c r="C54" s="242">
        <v>11</v>
      </c>
      <c r="D54" s="242">
        <v>7</v>
      </c>
      <c r="E54" s="242">
        <v>3</v>
      </c>
      <c r="F54" s="242">
        <v>3</v>
      </c>
      <c r="G54" s="242">
        <v>6</v>
      </c>
      <c r="H54" s="242">
        <v>0</v>
      </c>
      <c r="I54" s="242">
        <v>0</v>
      </c>
      <c r="J54" s="242">
        <v>0</v>
      </c>
      <c r="K54" s="242">
        <v>0</v>
      </c>
      <c r="L54" s="242">
        <v>30</v>
      </c>
    </row>
    <row r="55" spans="1:12" x14ac:dyDescent="0.25">
      <c r="A55" s="123" t="s">
        <v>246</v>
      </c>
      <c r="B55" s="124" t="s">
        <v>261</v>
      </c>
      <c r="C55" s="241">
        <v>9</v>
      </c>
      <c r="D55" s="241">
        <v>5</v>
      </c>
      <c r="E55" s="241">
        <v>3</v>
      </c>
      <c r="F55" s="241">
        <v>0</v>
      </c>
      <c r="G55" s="241">
        <v>0</v>
      </c>
      <c r="H55" s="241">
        <v>0</v>
      </c>
      <c r="I55" s="241">
        <v>0</v>
      </c>
      <c r="J55" s="241">
        <v>0</v>
      </c>
      <c r="K55" s="241">
        <v>0</v>
      </c>
      <c r="L55" s="241">
        <v>17</v>
      </c>
    </row>
    <row r="56" spans="1:12" x14ac:dyDescent="0.25">
      <c r="A56" s="127" t="s">
        <v>246</v>
      </c>
      <c r="B56" s="128" t="s">
        <v>262</v>
      </c>
      <c r="C56" s="242">
        <v>11</v>
      </c>
      <c r="D56" s="242">
        <v>3</v>
      </c>
      <c r="E56" s="242">
        <v>3</v>
      </c>
      <c r="F56" s="242">
        <v>4</v>
      </c>
      <c r="G56" s="242">
        <v>2</v>
      </c>
      <c r="H56" s="242">
        <v>1</v>
      </c>
      <c r="I56" s="242">
        <v>1</v>
      </c>
      <c r="J56" s="242">
        <v>0</v>
      </c>
      <c r="K56" s="242">
        <v>0</v>
      </c>
      <c r="L56" s="242">
        <v>25</v>
      </c>
    </row>
    <row r="57" spans="1:12" x14ac:dyDescent="0.25">
      <c r="A57" s="123" t="s">
        <v>246</v>
      </c>
      <c r="B57" s="124" t="s">
        <v>263</v>
      </c>
      <c r="C57" s="241">
        <v>0</v>
      </c>
      <c r="D57" s="241">
        <v>0</v>
      </c>
      <c r="E57" s="241">
        <v>0</v>
      </c>
      <c r="F57" s="241">
        <v>2</v>
      </c>
      <c r="G57" s="241">
        <v>17</v>
      </c>
      <c r="H57" s="241">
        <v>0</v>
      </c>
      <c r="I57" s="241">
        <v>0</v>
      </c>
      <c r="J57" s="241">
        <v>2</v>
      </c>
      <c r="K57" s="241">
        <v>0</v>
      </c>
      <c r="L57" s="241">
        <v>21</v>
      </c>
    </row>
    <row r="58" spans="1:12" x14ac:dyDescent="0.25">
      <c r="A58" s="127" t="s">
        <v>246</v>
      </c>
      <c r="B58" s="128" t="s">
        <v>264</v>
      </c>
      <c r="C58" s="242">
        <v>20</v>
      </c>
      <c r="D58" s="242">
        <v>0</v>
      </c>
      <c r="E58" s="242">
        <v>0</v>
      </c>
      <c r="F58" s="242">
        <v>0</v>
      </c>
      <c r="G58" s="242">
        <v>2</v>
      </c>
      <c r="H58" s="242">
        <v>0</v>
      </c>
      <c r="I58" s="242">
        <v>0</v>
      </c>
      <c r="J58" s="242">
        <v>0</v>
      </c>
      <c r="K58" s="242">
        <v>0</v>
      </c>
      <c r="L58" s="242">
        <v>22</v>
      </c>
    </row>
    <row r="59" spans="1:12" x14ac:dyDescent="0.25">
      <c r="A59" s="123" t="s">
        <v>246</v>
      </c>
      <c r="B59" s="124" t="s">
        <v>265</v>
      </c>
      <c r="C59" s="241">
        <v>16</v>
      </c>
      <c r="D59" s="241">
        <v>0</v>
      </c>
      <c r="E59" s="241">
        <v>1</v>
      </c>
      <c r="F59" s="241">
        <v>2</v>
      </c>
      <c r="G59" s="241">
        <v>4</v>
      </c>
      <c r="H59" s="241">
        <v>0</v>
      </c>
      <c r="I59" s="241">
        <v>0</v>
      </c>
      <c r="J59" s="241">
        <v>0</v>
      </c>
      <c r="K59" s="241">
        <v>0</v>
      </c>
      <c r="L59" s="241">
        <v>23</v>
      </c>
    </row>
    <row r="60" spans="1:12" x14ac:dyDescent="0.25">
      <c r="A60" s="127" t="s">
        <v>246</v>
      </c>
      <c r="B60" s="128" t="s">
        <v>266</v>
      </c>
      <c r="C60" s="242">
        <v>2</v>
      </c>
      <c r="D60" s="242">
        <v>1</v>
      </c>
      <c r="E60" s="242">
        <v>5</v>
      </c>
      <c r="F60" s="242">
        <v>3</v>
      </c>
      <c r="G60" s="242">
        <v>11</v>
      </c>
      <c r="H60" s="242">
        <v>2</v>
      </c>
      <c r="I60" s="242">
        <v>0</v>
      </c>
      <c r="J60" s="242">
        <v>0</v>
      </c>
      <c r="K60" s="242">
        <v>0</v>
      </c>
      <c r="L60" s="242">
        <v>24</v>
      </c>
    </row>
    <row r="61" spans="1:12" x14ac:dyDescent="0.25">
      <c r="A61" s="123" t="s">
        <v>246</v>
      </c>
      <c r="B61" s="124" t="s">
        <v>267</v>
      </c>
      <c r="C61" s="241">
        <v>3</v>
      </c>
      <c r="D61" s="241">
        <v>0</v>
      </c>
      <c r="E61" s="241">
        <v>3</v>
      </c>
      <c r="F61" s="241">
        <v>0</v>
      </c>
      <c r="G61" s="241">
        <v>3</v>
      </c>
      <c r="H61" s="241">
        <v>1</v>
      </c>
      <c r="I61" s="241">
        <v>1</v>
      </c>
      <c r="J61" s="241">
        <v>0</v>
      </c>
      <c r="K61" s="241">
        <v>0</v>
      </c>
      <c r="L61" s="241">
        <v>11</v>
      </c>
    </row>
    <row r="62" spans="1:12" x14ac:dyDescent="0.25">
      <c r="A62" s="127" t="s">
        <v>246</v>
      </c>
      <c r="B62" s="128" t="s">
        <v>268</v>
      </c>
      <c r="C62" s="242">
        <v>1</v>
      </c>
      <c r="D62" s="242">
        <v>1</v>
      </c>
      <c r="E62" s="242">
        <v>0</v>
      </c>
      <c r="F62" s="242">
        <v>5</v>
      </c>
      <c r="G62" s="242">
        <v>4</v>
      </c>
      <c r="H62" s="242">
        <v>2</v>
      </c>
      <c r="I62" s="242">
        <v>2</v>
      </c>
      <c r="J62" s="242">
        <v>1</v>
      </c>
      <c r="K62" s="242">
        <v>0</v>
      </c>
      <c r="L62" s="242">
        <v>16</v>
      </c>
    </row>
    <row r="63" spans="1:12" x14ac:dyDescent="0.25">
      <c r="A63" s="123" t="s">
        <v>246</v>
      </c>
      <c r="B63" s="124" t="s">
        <v>269</v>
      </c>
      <c r="C63" s="241">
        <v>11</v>
      </c>
      <c r="D63" s="241">
        <v>0</v>
      </c>
      <c r="E63" s="241">
        <v>3</v>
      </c>
      <c r="F63" s="241">
        <v>2</v>
      </c>
      <c r="G63" s="241">
        <v>2</v>
      </c>
      <c r="H63" s="241">
        <v>0</v>
      </c>
      <c r="I63" s="241">
        <v>0</v>
      </c>
      <c r="J63" s="241">
        <v>0</v>
      </c>
      <c r="K63" s="241">
        <v>0</v>
      </c>
      <c r="L63" s="241">
        <v>18</v>
      </c>
    </row>
    <row r="64" spans="1:12" x14ac:dyDescent="0.25">
      <c r="A64" s="127" t="s">
        <v>270</v>
      </c>
      <c r="B64" s="128" t="s">
        <v>271</v>
      </c>
      <c r="C64" s="242">
        <v>35</v>
      </c>
      <c r="D64" s="242">
        <v>0</v>
      </c>
      <c r="E64" s="242">
        <v>0</v>
      </c>
      <c r="F64" s="242">
        <v>0</v>
      </c>
      <c r="G64" s="242">
        <v>0</v>
      </c>
      <c r="H64" s="242">
        <v>0</v>
      </c>
      <c r="I64" s="242">
        <v>0</v>
      </c>
      <c r="J64" s="242">
        <v>0</v>
      </c>
      <c r="K64" s="242">
        <v>0</v>
      </c>
      <c r="L64" s="242">
        <v>35</v>
      </c>
    </row>
    <row r="65" spans="1:12" x14ac:dyDescent="0.25">
      <c r="A65" s="123" t="s">
        <v>270</v>
      </c>
      <c r="B65" s="124" t="s">
        <v>272</v>
      </c>
      <c r="C65" s="241">
        <v>0</v>
      </c>
      <c r="D65" s="241">
        <v>2</v>
      </c>
      <c r="E65" s="241">
        <v>1</v>
      </c>
      <c r="F65" s="241">
        <v>3</v>
      </c>
      <c r="G65" s="241">
        <v>0</v>
      </c>
      <c r="H65" s="241">
        <v>1</v>
      </c>
      <c r="I65" s="241">
        <v>3</v>
      </c>
      <c r="J65" s="241">
        <v>0</v>
      </c>
      <c r="K65" s="241">
        <v>2</v>
      </c>
      <c r="L65" s="241">
        <v>12</v>
      </c>
    </row>
    <row r="66" spans="1:12" x14ac:dyDescent="0.25">
      <c r="A66" s="127" t="s">
        <v>270</v>
      </c>
      <c r="B66" s="128" t="s">
        <v>273</v>
      </c>
      <c r="C66" s="242">
        <v>6</v>
      </c>
      <c r="D66" s="242">
        <v>1</v>
      </c>
      <c r="E66" s="242">
        <v>2</v>
      </c>
      <c r="F66" s="242">
        <v>4</v>
      </c>
      <c r="G66" s="242">
        <v>0</v>
      </c>
      <c r="H66" s="242">
        <v>0</v>
      </c>
      <c r="I66" s="242">
        <v>0</v>
      </c>
      <c r="J66" s="242">
        <v>0</v>
      </c>
      <c r="K66" s="242">
        <v>0</v>
      </c>
      <c r="L66" s="242">
        <v>13</v>
      </c>
    </row>
    <row r="67" spans="1:12" x14ac:dyDescent="0.25">
      <c r="A67" s="123" t="s">
        <v>270</v>
      </c>
      <c r="B67" s="124" t="s">
        <v>274</v>
      </c>
      <c r="C67" s="241">
        <v>12</v>
      </c>
      <c r="D67" s="241">
        <v>5</v>
      </c>
      <c r="E67" s="241">
        <v>3</v>
      </c>
      <c r="F67" s="241">
        <v>0</v>
      </c>
      <c r="G67" s="241">
        <v>0</v>
      </c>
      <c r="H67" s="241">
        <v>0</v>
      </c>
      <c r="I67" s="241">
        <v>0</v>
      </c>
      <c r="J67" s="241">
        <v>0</v>
      </c>
      <c r="K67" s="241">
        <v>0</v>
      </c>
      <c r="L67" s="241">
        <v>20</v>
      </c>
    </row>
    <row r="68" spans="1:12" x14ac:dyDescent="0.25">
      <c r="A68" s="127" t="s">
        <v>270</v>
      </c>
      <c r="B68" s="128" t="s">
        <v>275</v>
      </c>
      <c r="C68" s="242">
        <v>0</v>
      </c>
      <c r="D68" s="242">
        <v>0</v>
      </c>
      <c r="E68" s="242">
        <v>2</v>
      </c>
      <c r="F68" s="242">
        <v>3</v>
      </c>
      <c r="G68" s="242">
        <v>0</v>
      </c>
      <c r="H68" s="242">
        <v>2</v>
      </c>
      <c r="I68" s="242">
        <v>3</v>
      </c>
      <c r="J68" s="242">
        <v>0</v>
      </c>
      <c r="K68" s="242">
        <v>0</v>
      </c>
      <c r="L68" s="242">
        <v>10</v>
      </c>
    </row>
    <row r="69" spans="1:12" x14ac:dyDescent="0.25">
      <c r="A69" s="123" t="s">
        <v>270</v>
      </c>
      <c r="B69" s="124" t="s">
        <v>276</v>
      </c>
      <c r="C69" s="241">
        <v>0</v>
      </c>
      <c r="D69" s="241">
        <v>1</v>
      </c>
      <c r="E69" s="241">
        <v>8</v>
      </c>
      <c r="F69" s="241">
        <v>5</v>
      </c>
      <c r="G69" s="241">
        <v>0</v>
      </c>
      <c r="H69" s="241">
        <v>3</v>
      </c>
      <c r="I69" s="241">
        <v>0</v>
      </c>
      <c r="J69" s="241">
        <v>0</v>
      </c>
      <c r="K69" s="241">
        <v>0</v>
      </c>
      <c r="L69" s="241">
        <v>17</v>
      </c>
    </row>
    <row r="70" spans="1:12" x14ac:dyDescent="0.25">
      <c r="A70" s="127" t="s">
        <v>270</v>
      </c>
      <c r="B70" s="128" t="s">
        <v>277</v>
      </c>
      <c r="C70" s="242">
        <v>0</v>
      </c>
      <c r="D70" s="242">
        <v>4</v>
      </c>
      <c r="E70" s="242">
        <v>2</v>
      </c>
      <c r="F70" s="242">
        <v>3</v>
      </c>
      <c r="G70" s="242">
        <v>0</v>
      </c>
      <c r="H70" s="242">
        <v>1</v>
      </c>
      <c r="I70" s="242">
        <v>1</v>
      </c>
      <c r="J70" s="242">
        <v>0</v>
      </c>
      <c r="K70" s="242">
        <v>0</v>
      </c>
      <c r="L70" s="242">
        <v>11</v>
      </c>
    </row>
    <row r="71" spans="1:12" x14ac:dyDescent="0.25">
      <c r="A71" s="123" t="s">
        <v>270</v>
      </c>
      <c r="B71" s="124" t="s">
        <v>278</v>
      </c>
      <c r="C71" s="241">
        <v>2</v>
      </c>
      <c r="D71" s="241">
        <v>0</v>
      </c>
      <c r="E71" s="241">
        <v>5</v>
      </c>
      <c r="F71" s="241">
        <v>0</v>
      </c>
      <c r="G71" s="241">
        <v>0</v>
      </c>
      <c r="H71" s="241">
        <v>3</v>
      </c>
      <c r="I71" s="241">
        <v>0</v>
      </c>
      <c r="J71" s="241">
        <v>0</v>
      </c>
      <c r="K71" s="241">
        <v>0</v>
      </c>
      <c r="L71" s="241">
        <v>10</v>
      </c>
    </row>
    <row r="72" spans="1:12" x14ac:dyDescent="0.25">
      <c r="A72" s="127" t="s">
        <v>270</v>
      </c>
      <c r="B72" s="128" t="s">
        <v>279</v>
      </c>
      <c r="C72" s="242">
        <v>0</v>
      </c>
      <c r="D72" s="242">
        <v>2</v>
      </c>
      <c r="E72" s="242">
        <v>10</v>
      </c>
      <c r="F72" s="242">
        <v>7</v>
      </c>
      <c r="G72" s="242">
        <v>0</v>
      </c>
      <c r="H72" s="242">
        <v>4</v>
      </c>
      <c r="I72" s="242">
        <v>1</v>
      </c>
      <c r="J72" s="242">
        <v>0</v>
      </c>
      <c r="K72" s="242">
        <v>0</v>
      </c>
      <c r="L72" s="242">
        <v>24</v>
      </c>
    </row>
    <row r="73" spans="1:12" x14ac:dyDescent="0.25">
      <c r="A73" s="123" t="s">
        <v>270</v>
      </c>
      <c r="B73" s="124" t="s">
        <v>280</v>
      </c>
      <c r="C73" s="241">
        <v>0</v>
      </c>
      <c r="D73" s="241">
        <v>0</v>
      </c>
      <c r="E73" s="241">
        <v>4</v>
      </c>
      <c r="F73" s="241">
        <v>2</v>
      </c>
      <c r="G73" s="241">
        <v>0</v>
      </c>
      <c r="H73" s="241">
        <v>9</v>
      </c>
      <c r="I73" s="241">
        <v>1</v>
      </c>
      <c r="J73" s="241">
        <v>0</v>
      </c>
      <c r="K73" s="241">
        <v>0</v>
      </c>
      <c r="L73" s="241">
        <v>16</v>
      </c>
    </row>
    <row r="74" spans="1:12" x14ac:dyDescent="0.25">
      <c r="A74" s="127" t="s">
        <v>270</v>
      </c>
      <c r="B74" s="128" t="s">
        <v>281</v>
      </c>
      <c r="C74" s="242">
        <v>15</v>
      </c>
      <c r="D74" s="242">
        <v>0</v>
      </c>
      <c r="E74" s="242">
        <v>3</v>
      </c>
      <c r="F74" s="242">
        <v>0</v>
      </c>
      <c r="G74" s="242">
        <v>0</v>
      </c>
      <c r="H74" s="242">
        <v>0</v>
      </c>
      <c r="I74" s="242">
        <v>0</v>
      </c>
      <c r="J74" s="242">
        <v>0</v>
      </c>
      <c r="K74" s="242">
        <v>0</v>
      </c>
      <c r="L74" s="242">
        <v>18</v>
      </c>
    </row>
    <row r="75" spans="1:12" x14ac:dyDescent="0.25">
      <c r="A75" s="123" t="s">
        <v>270</v>
      </c>
      <c r="B75" s="124" t="s">
        <v>282</v>
      </c>
      <c r="C75" s="241">
        <v>1</v>
      </c>
      <c r="D75" s="241">
        <v>2</v>
      </c>
      <c r="E75" s="241">
        <v>2</v>
      </c>
      <c r="F75" s="241">
        <v>0</v>
      </c>
      <c r="G75" s="241">
        <v>0</v>
      </c>
      <c r="H75" s="241">
        <v>0</v>
      </c>
      <c r="I75" s="241">
        <v>0</v>
      </c>
      <c r="J75" s="241">
        <v>0</v>
      </c>
      <c r="K75" s="241">
        <v>0</v>
      </c>
      <c r="L75" s="241">
        <v>5</v>
      </c>
    </row>
    <row r="76" spans="1:12" x14ac:dyDescent="0.25">
      <c r="A76" s="127" t="s">
        <v>283</v>
      </c>
      <c r="B76" s="128" t="s">
        <v>284</v>
      </c>
      <c r="C76" s="242">
        <v>3</v>
      </c>
      <c r="D76" s="242">
        <v>1</v>
      </c>
      <c r="E76" s="242">
        <v>3</v>
      </c>
      <c r="F76" s="242">
        <v>0</v>
      </c>
      <c r="G76" s="242">
        <v>0</v>
      </c>
      <c r="H76" s="242">
        <v>1</v>
      </c>
      <c r="I76" s="242">
        <v>1</v>
      </c>
      <c r="J76" s="242">
        <v>1</v>
      </c>
      <c r="K76" s="242">
        <v>0</v>
      </c>
      <c r="L76" s="242">
        <v>10</v>
      </c>
    </row>
    <row r="77" spans="1:12" x14ac:dyDescent="0.25">
      <c r="A77" s="123" t="s">
        <v>285</v>
      </c>
      <c r="B77" s="124" t="s">
        <v>286</v>
      </c>
      <c r="C77" s="241">
        <v>16</v>
      </c>
      <c r="D77" s="241">
        <v>1</v>
      </c>
      <c r="E77" s="241">
        <v>2</v>
      </c>
      <c r="F77" s="241">
        <v>0</v>
      </c>
      <c r="G77" s="241">
        <v>0</v>
      </c>
      <c r="H77" s="241">
        <v>0</v>
      </c>
      <c r="I77" s="241">
        <v>0</v>
      </c>
      <c r="J77" s="241">
        <v>0</v>
      </c>
      <c r="K77" s="241">
        <v>6</v>
      </c>
      <c r="L77" s="241">
        <v>25</v>
      </c>
    </row>
    <row r="78" spans="1:12" x14ac:dyDescent="0.25">
      <c r="A78" s="127" t="s">
        <v>285</v>
      </c>
      <c r="B78" s="128" t="s">
        <v>287</v>
      </c>
      <c r="C78" s="242">
        <v>2</v>
      </c>
      <c r="D78" s="242">
        <v>2</v>
      </c>
      <c r="E78" s="242">
        <v>3</v>
      </c>
      <c r="F78" s="242">
        <v>5</v>
      </c>
      <c r="G78" s="242">
        <v>2</v>
      </c>
      <c r="H78" s="242">
        <v>1</v>
      </c>
      <c r="I78" s="242">
        <v>1</v>
      </c>
      <c r="J78" s="242">
        <v>0</v>
      </c>
      <c r="K78" s="242">
        <v>0</v>
      </c>
      <c r="L78" s="242">
        <v>16</v>
      </c>
    </row>
    <row r="79" spans="1:12" x14ac:dyDescent="0.25">
      <c r="A79" s="123" t="s">
        <v>288</v>
      </c>
      <c r="B79" s="124" t="s">
        <v>289</v>
      </c>
      <c r="C79" s="241">
        <v>10</v>
      </c>
      <c r="D79" s="241">
        <v>2</v>
      </c>
      <c r="E79" s="241">
        <v>3</v>
      </c>
      <c r="F79" s="241">
        <v>2</v>
      </c>
      <c r="G79" s="241">
        <v>1</v>
      </c>
      <c r="H79" s="241">
        <v>0</v>
      </c>
      <c r="I79" s="241">
        <v>1</v>
      </c>
      <c r="J79" s="241">
        <v>1</v>
      </c>
      <c r="K79" s="241">
        <v>0</v>
      </c>
      <c r="L79" s="241">
        <v>20</v>
      </c>
    </row>
    <row r="80" spans="1:12" x14ac:dyDescent="0.25">
      <c r="A80" s="127" t="s">
        <v>288</v>
      </c>
      <c r="B80" s="128" t="s">
        <v>290</v>
      </c>
      <c r="C80" s="242">
        <v>2</v>
      </c>
      <c r="D80" s="242">
        <v>3</v>
      </c>
      <c r="E80" s="242">
        <v>5</v>
      </c>
      <c r="F80" s="242">
        <v>5</v>
      </c>
      <c r="G80" s="242">
        <v>1</v>
      </c>
      <c r="H80" s="242">
        <v>0</v>
      </c>
      <c r="I80" s="242">
        <v>0</v>
      </c>
      <c r="J80" s="242">
        <v>0</v>
      </c>
      <c r="K80" s="242">
        <v>0</v>
      </c>
      <c r="L80" s="242">
        <v>16</v>
      </c>
    </row>
    <row r="81" spans="1:12" x14ac:dyDescent="0.25">
      <c r="A81" s="123" t="s">
        <v>288</v>
      </c>
      <c r="B81" s="124" t="s">
        <v>291</v>
      </c>
      <c r="C81" s="241">
        <v>3</v>
      </c>
      <c r="D81" s="241">
        <v>0</v>
      </c>
      <c r="E81" s="241">
        <v>6</v>
      </c>
      <c r="F81" s="241">
        <v>3</v>
      </c>
      <c r="G81" s="241">
        <v>0</v>
      </c>
      <c r="H81" s="241">
        <v>0</v>
      </c>
      <c r="I81" s="241">
        <v>0</v>
      </c>
      <c r="J81" s="241">
        <v>0</v>
      </c>
      <c r="K81" s="241">
        <v>0</v>
      </c>
      <c r="L81" s="241">
        <v>12</v>
      </c>
    </row>
    <row r="82" spans="1:12" x14ac:dyDescent="0.25">
      <c r="A82" s="127" t="s">
        <v>288</v>
      </c>
      <c r="B82" s="128" t="s">
        <v>292</v>
      </c>
      <c r="C82" s="242">
        <v>6</v>
      </c>
      <c r="D82" s="242">
        <v>12</v>
      </c>
      <c r="E82" s="242">
        <v>0</v>
      </c>
      <c r="F82" s="242">
        <v>0</v>
      </c>
      <c r="G82" s="242">
        <v>2</v>
      </c>
      <c r="H82" s="242">
        <v>0</v>
      </c>
      <c r="I82" s="242">
        <v>0</v>
      </c>
      <c r="J82" s="242">
        <v>0</v>
      </c>
      <c r="K82" s="242">
        <v>0</v>
      </c>
      <c r="L82" s="242">
        <v>20</v>
      </c>
    </row>
    <row r="83" spans="1:12" x14ac:dyDescent="0.25">
      <c r="A83" s="123" t="s">
        <v>288</v>
      </c>
      <c r="B83" s="124" t="s">
        <v>293</v>
      </c>
      <c r="C83" s="241">
        <v>4</v>
      </c>
      <c r="D83" s="241">
        <v>1</v>
      </c>
      <c r="E83" s="241">
        <v>5</v>
      </c>
      <c r="F83" s="241">
        <v>8</v>
      </c>
      <c r="G83" s="241">
        <v>4</v>
      </c>
      <c r="H83" s="241">
        <v>2</v>
      </c>
      <c r="I83" s="241">
        <v>0</v>
      </c>
      <c r="J83" s="241">
        <v>4</v>
      </c>
      <c r="K83" s="241">
        <v>0</v>
      </c>
      <c r="L83" s="241">
        <v>28</v>
      </c>
    </row>
    <row r="84" spans="1:12" x14ac:dyDescent="0.25">
      <c r="A84" s="127" t="s">
        <v>294</v>
      </c>
      <c r="B84" s="128" t="s">
        <v>295</v>
      </c>
      <c r="C84" s="242">
        <v>6</v>
      </c>
      <c r="D84" s="242">
        <v>2</v>
      </c>
      <c r="E84" s="242">
        <v>2</v>
      </c>
      <c r="F84" s="242">
        <v>0</v>
      </c>
      <c r="G84" s="242">
        <v>0</v>
      </c>
      <c r="H84" s="242">
        <v>0</v>
      </c>
      <c r="I84" s="242">
        <v>0</v>
      </c>
      <c r="J84" s="242">
        <v>0</v>
      </c>
      <c r="K84" s="242">
        <v>0</v>
      </c>
      <c r="L84" s="242">
        <v>10</v>
      </c>
    </row>
    <row r="85" spans="1:12" x14ac:dyDescent="0.25">
      <c r="A85" s="123" t="s">
        <v>294</v>
      </c>
      <c r="B85" s="124" t="s">
        <v>296</v>
      </c>
      <c r="C85" s="241">
        <v>3</v>
      </c>
      <c r="D85" s="241">
        <v>2</v>
      </c>
      <c r="E85" s="241">
        <v>10</v>
      </c>
      <c r="F85" s="241">
        <v>12</v>
      </c>
      <c r="G85" s="241">
        <v>1</v>
      </c>
      <c r="H85" s="241">
        <v>4</v>
      </c>
      <c r="I85" s="241">
        <v>2</v>
      </c>
      <c r="J85" s="241">
        <v>1</v>
      </c>
      <c r="K85" s="241">
        <v>0</v>
      </c>
      <c r="L85" s="241">
        <v>35</v>
      </c>
    </row>
    <row r="86" spans="1:12" x14ac:dyDescent="0.25">
      <c r="A86" s="127" t="s">
        <v>294</v>
      </c>
      <c r="B86" s="128" t="s">
        <v>297</v>
      </c>
      <c r="C86" s="242">
        <v>12</v>
      </c>
      <c r="D86" s="242">
        <v>2</v>
      </c>
      <c r="E86" s="242">
        <v>0</v>
      </c>
      <c r="F86" s="242">
        <v>0</v>
      </c>
      <c r="G86" s="242">
        <v>0</v>
      </c>
      <c r="H86" s="242">
        <v>2</v>
      </c>
      <c r="I86" s="242">
        <v>0</v>
      </c>
      <c r="J86" s="242">
        <v>0</v>
      </c>
      <c r="K86" s="242">
        <v>1</v>
      </c>
      <c r="L86" s="242">
        <v>17</v>
      </c>
    </row>
    <row r="87" spans="1:12" x14ac:dyDescent="0.25">
      <c r="A87" s="123" t="s">
        <v>294</v>
      </c>
      <c r="B87" s="124" t="s">
        <v>298</v>
      </c>
      <c r="C87" s="241">
        <v>0</v>
      </c>
      <c r="D87" s="241">
        <v>2</v>
      </c>
      <c r="E87" s="241">
        <v>9</v>
      </c>
      <c r="F87" s="241">
        <v>3</v>
      </c>
      <c r="G87" s="241">
        <v>2</v>
      </c>
      <c r="H87" s="241">
        <v>0</v>
      </c>
      <c r="I87" s="241">
        <v>1</v>
      </c>
      <c r="J87" s="241">
        <v>0</v>
      </c>
      <c r="K87" s="241">
        <v>0</v>
      </c>
      <c r="L87" s="241">
        <v>17</v>
      </c>
    </row>
    <row r="88" spans="1:12" x14ac:dyDescent="0.25">
      <c r="A88" s="127" t="s">
        <v>294</v>
      </c>
      <c r="B88" s="128" t="s">
        <v>299</v>
      </c>
      <c r="C88" s="242">
        <v>0</v>
      </c>
      <c r="D88" s="242">
        <v>2</v>
      </c>
      <c r="E88" s="242">
        <v>6</v>
      </c>
      <c r="F88" s="242">
        <v>9</v>
      </c>
      <c r="G88" s="242">
        <v>1</v>
      </c>
      <c r="H88" s="242">
        <v>5</v>
      </c>
      <c r="I88" s="242">
        <v>0</v>
      </c>
      <c r="J88" s="242">
        <v>0</v>
      </c>
      <c r="K88" s="242">
        <v>0</v>
      </c>
      <c r="L88" s="242">
        <v>23</v>
      </c>
    </row>
    <row r="89" spans="1:12" x14ac:dyDescent="0.25">
      <c r="A89" s="123" t="s">
        <v>294</v>
      </c>
      <c r="B89" s="124" t="s">
        <v>300</v>
      </c>
      <c r="C89" s="241">
        <v>0</v>
      </c>
      <c r="D89" s="241">
        <v>0</v>
      </c>
      <c r="E89" s="241">
        <v>14</v>
      </c>
      <c r="F89" s="241">
        <v>4</v>
      </c>
      <c r="G89" s="241">
        <v>0</v>
      </c>
      <c r="H89" s="241">
        <v>0</v>
      </c>
      <c r="I89" s="241">
        <v>0</v>
      </c>
      <c r="J89" s="241">
        <v>0</v>
      </c>
      <c r="K89" s="241">
        <v>0</v>
      </c>
      <c r="L89" s="241">
        <v>18</v>
      </c>
    </row>
    <row r="90" spans="1:12" x14ac:dyDescent="0.25">
      <c r="A90" s="127" t="s">
        <v>294</v>
      </c>
      <c r="B90" s="128" t="s">
        <v>301</v>
      </c>
      <c r="C90" s="242">
        <v>0</v>
      </c>
      <c r="D90" s="242">
        <v>2</v>
      </c>
      <c r="E90" s="242">
        <v>0</v>
      </c>
      <c r="F90" s="242">
        <v>0</v>
      </c>
      <c r="G90" s="242">
        <v>1</v>
      </c>
      <c r="H90" s="242">
        <v>3</v>
      </c>
      <c r="I90" s="242">
        <v>0</v>
      </c>
      <c r="J90" s="242">
        <v>0</v>
      </c>
      <c r="K90" s="242">
        <v>0</v>
      </c>
      <c r="L90" s="242">
        <v>6</v>
      </c>
    </row>
    <row r="91" spans="1:12" x14ac:dyDescent="0.25">
      <c r="A91" s="123" t="s">
        <v>294</v>
      </c>
      <c r="B91" s="124" t="s">
        <v>302</v>
      </c>
      <c r="C91" s="241">
        <v>2</v>
      </c>
      <c r="D91" s="241">
        <v>1</v>
      </c>
      <c r="E91" s="241">
        <v>5</v>
      </c>
      <c r="F91" s="241">
        <v>3</v>
      </c>
      <c r="G91" s="241">
        <v>1</v>
      </c>
      <c r="H91" s="241">
        <v>1</v>
      </c>
      <c r="I91" s="241">
        <v>0</v>
      </c>
      <c r="J91" s="241">
        <v>0</v>
      </c>
      <c r="K91" s="241">
        <v>0</v>
      </c>
      <c r="L91" s="241">
        <v>13</v>
      </c>
    </row>
    <row r="92" spans="1:12" x14ac:dyDescent="0.25">
      <c r="A92" s="127" t="s">
        <v>294</v>
      </c>
      <c r="B92" s="128" t="s">
        <v>303</v>
      </c>
      <c r="C92" s="242">
        <v>0</v>
      </c>
      <c r="D92" s="242">
        <v>0</v>
      </c>
      <c r="E92" s="242">
        <v>1</v>
      </c>
      <c r="F92" s="242">
        <v>7</v>
      </c>
      <c r="G92" s="242">
        <v>1</v>
      </c>
      <c r="H92" s="242">
        <v>4</v>
      </c>
      <c r="I92" s="242">
        <v>0</v>
      </c>
      <c r="J92" s="242">
        <v>0</v>
      </c>
      <c r="K92" s="242">
        <v>0</v>
      </c>
      <c r="L92" s="242">
        <v>13</v>
      </c>
    </row>
    <row r="93" spans="1:12" x14ac:dyDescent="0.25">
      <c r="A93" s="123" t="s">
        <v>304</v>
      </c>
      <c r="B93" s="124" t="s">
        <v>305</v>
      </c>
      <c r="C93" s="241">
        <v>2</v>
      </c>
      <c r="D93" s="241">
        <v>15</v>
      </c>
      <c r="E93" s="241">
        <v>10</v>
      </c>
      <c r="F93" s="241">
        <v>6</v>
      </c>
      <c r="G93" s="241">
        <v>2</v>
      </c>
      <c r="H93" s="241">
        <v>1</v>
      </c>
      <c r="I93" s="241">
        <v>0</v>
      </c>
      <c r="J93" s="241">
        <v>0</v>
      </c>
      <c r="K93" s="241">
        <v>0</v>
      </c>
      <c r="L93" s="241">
        <v>36</v>
      </c>
    </row>
    <row r="94" spans="1:12" x14ac:dyDescent="0.25">
      <c r="A94" s="127" t="s">
        <v>304</v>
      </c>
      <c r="B94" s="128" t="s">
        <v>306</v>
      </c>
      <c r="C94" s="242">
        <v>4</v>
      </c>
      <c r="D94" s="242">
        <v>1</v>
      </c>
      <c r="E94" s="242">
        <v>5</v>
      </c>
      <c r="F94" s="242">
        <v>4</v>
      </c>
      <c r="G94" s="242">
        <v>4</v>
      </c>
      <c r="H94" s="242">
        <v>0</v>
      </c>
      <c r="I94" s="242">
        <v>0</v>
      </c>
      <c r="J94" s="242">
        <v>0</v>
      </c>
      <c r="K94" s="242">
        <v>0</v>
      </c>
      <c r="L94" s="242">
        <v>18</v>
      </c>
    </row>
    <row r="95" spans="1:12" x14ac:dyDescent="0.25">
      <c r="A95" s="123" t="s">
        <v>304</v>
      </c>
      <c r="B95" s="124" t="s">
        <v>307</v>
      </c>
      <c r="C95" s="241">
        <v>4</v>
      </c>
      <c r="D95" s="241">
        <v>10</v>
      </c>
      <c r="E95" s="241">
        <v>6</v>
      </c>
      <c r="F95" s="241">
        <v>2</v>
      </c>
      <c r="G95" s="241">
        <v>3</v>
      </c>
      <c r="H95" s="241">
        <v>0</v>
      </c>
      <c r="I95" s="241">
        <v>0</v>
      </c>
      <c r="J95" s="241">
        <v>0</v>
      </c>
      <c r="K95" s="241">
        <v>1</v>
      </c>
      <c r="L95" s="241">
        <v>26</v>
      </c>
    </row>
    <row r="96" spans="1:12" x14ac:dyDescent="0.25">
      <c r="A96" s="127" t="s">
        <v>304</v>
      </c>
      <c r="B96" s="128" t="s">
        <v>308</v>
      </c>
      <c r="C96" s="242">
        <v>3</v>
      </c>
      <c r="D96" s="242">
        <v>4</v>
      </c>
      <c r="E96" s="242">
        <v>5</v>
      </c>
      <c r="F96" s="242">
        <v>3</v>
      </c>
      <c r="G96" s="242">
        <v>0</v>
      </c>
      <c r="H96" s="242">
        <v>1</v>
      </c>
      <c r="I96" s="242">
        <v>0</v>
      </c>
      <c r="J96" s="242">
        <v>0</v>
      </c>
      <c r="K96" s="242">
        <v>0</v>
      </c>
      <c r="L96" s="242">
        <v>16</v>
      </c>
    </row>
    <row r="97" spans="1:12" x14ac:dyDescent="0.25">
      <c r="A97" s="123" t="s">
        <v>304</v>
      </c>
      <c r="B97" s="124" t="s">
        <v>309</v>
      </c>
      <c r="C97" s="241">
        <v>6</v>
      </c>
      <c r="D97" s="241">
        <v>5</v>
      </c>
      <c r="E97" s="241">
        <v>9</v>
      </c>
      <c r="F97" s="241">
        <v>9</v>
      </c>
      <c r="G97" s="241">
        <v>7</v>
      </c>
      <c r="H97" s="241">
        <v>1</v>
      </c>
      <c r="I97" s="241">
        <v>0</v>
      </c>
      <c r="J97" s="241">
        <v>2</v>
      </c>
      <c r="K97" s="241">
        <v>0</v>
      </c>
      <c r="L97" s="241">
        <v>39</v>
      </c>
    </row>
    <row r="98" spans="1:12" x14ac:dyDescent="0.25">
      <c r="A98" s="127" t="s">
        <v>304</v>
      </c>
      <c r="B98" s="128" t="s">
        <v>310</v>
      </c>
      <c r="C98" s="242">
        <v>9</v>
      </c>
      <c r="D98" s="242">
        <v>0</v>
      </c>
      <c r="E98" s="242">
        <v>5</v>
      </c>
      <c r="F98" s="242">
        <v>1</v>
      </c>
      <c r="G98" s="242">
        <v>1</v>
      </c>
      <c r="H98" s="242">
        <v>0</v>
      </c>
      <c r="I98" s="242">
        <v>0</v>
      </c>
      <c r="J98" s="242">
        <v>0</v>
      </c>
      <c r="K98" s="242">
        <v>0</v>
      </c>
      <c r="L98" s="242">
        <v>16</v>
      </c>
    </row>
    <row r="99" spans="1:12" x14ac:dyDescent="0.25">
      <c r="A99" s="123" t="s">
        <v>304</v>
      </c>
      <c r="B99" s="124" t="s">
        <v>311</v>
      </c>
      <c r="C99" s="241">
        <v>7</v>
      </c>
      <c r="D99" s="241">
        <v>4</v>
      </c>
      <c r="E99" s="241">
        <v>2</v>
      </c>
      <c r="F99" s="241">
        <v>2</v>
      </c>
      <c r="G99" s="241">
        <v>1</v>
      </c>
      <c r="H99" s="241">
        <v>0</v>
      </c>
      <c r="I99" s="241">
        <v>0</v>
      </c>
      <c r="J99" s="241">
        <v>0</v>
      </c>
      <c r="K99" s="241">
        <v>0</v>
      </c>
      <c r="L99" s="241">
        <v>16</v>
      </c>
    </row>
    <row r="100" spans="1:12" x14ac:dyDescent="0.25">
      <c r="A100" s="127" t="s">
        <v>304</v>
      </c>
      <c r="B100" s="128" t="s">
        <v>312</v>
      </c>
      <c r="C100" s="242">
        <v>34</v>
      </c>
      <c r="D100" s="242">
        <v>4</v>
      </c>
      <c r="E100" s="242">
        <v>2</v>
      </c>
      <c r="F100" s="242">
        <v>0</v>
      </c>
      <c r="G100" s="242">
        <v>2</v>
      </c>
      <c r="H100" s="242">
        <v>0</v>
      </c>
      <c r="I100" s="242">
        <v>0</v>
      </c>
      <c r="J100" s="242">
        <v>1</v>
      </c>
      <c r="K100" s="242">
        <v>2</v>
      </c>
      <c r="L100" s="242">
        <v>45</v>
      </c>
    </row>
    <row r="101" spans="1:12" x14ac:dyDescent="0.25">
      <c r="A101" s="123" t="s">
        <v>304</v>
      </c>
      <c r="B101" s="124" t="s">
        <v>313</v>
      </c>
      <c r="C101" s="241">
        <v>14</v>
      </c>
      <c r="D101" s="241">
        <v>4</v>
      </c>
      <c r="E101" s="241">
        <v>7</v>
      </c>
      <c r="F101" s="241">
        <v>6</v>
      </c>
      <c r="G101" s="241">
        <v>1</v>
      </c>
      <c r="H101" s="241">
        <v>0</v>
      </c>
      <c r="I101" s="241">
        <v>0</v>
      </c>
      <c r="J101" s="241">
        <v>1</v>
      </c>
      <c r="K101" s="241">
        <v>0</v>
      </c>
      <c r="L101" s="241">
        <v>33</v>
      </c>
    </row>
    <row r="102" spans="1:12" x14ac:dyDescent="0.25">
      <c r="A102" s="127" t="s">
        <v>314</v>
      </c>
      <c r="B102" s="128" t="s">
        <v>315</v>
      </c>
      <c r="C102" s="242">
        <v>10</v>
      </c>
      <c r="D102" s="242">
        <v>1</v>
      </c>
      <c r="E102" s="242">
        <v>7</v>
      </c>
      <c r="F102" s="242">
        <v>4</v>
      </c>
      <c r="G102" s="242">
        <v>1</v>
      </c>
      <c r="H102" s="242">
        <v>3</v>
      </c>
      <c r="I102" s="242">
        <v>0</v>
      </c>
      <c r="J102" s="242">
        <v>1</v>
      </c>
      <c r="K102" s="242">
        <v>0</v>
      </c>
      <c r="L102" s="242">
        <v>27</v>
      </c>
    </row>
    <row r="103" spans="1:12" x14ac:dyDescent="0.25">
      <c r="A103" s="123" t="s">
        <v>314</v>
      </c>
      <c r="B103" s="124" t="s">
        <v>316</v>
      </c>
      <c r="C103" s="241">
        <v>1</v>
      </c>
      <c r="D103" s="241">
        <v>0</v>
      </c>
      <c r="E103" s="241">
        <v>1</v>
      </c>
      <c r="F103" s="241">
        <v>3</v>
      </c>
      <c r="G103" s="241">
        <v>2</v>
      </c>
      <c r="H103" s="241">
        <v>1</v>
      </c>
      <c r="I103" s="241">
        <v>1</v>
      </c>
      <c r="J103" s="241">
        <v>0</v>
      </c>
      <c r="K103" s="241">
        <v>0</v>
      </c>
      <c r="L103" s="241">
        <v>9</v>
      </c>
    </row>
    <row r="104" spans="1:12" x14ac:dyDescent="0.25">
      <c r="A104" s="127" t="s">
        <v>314</v>
      </c>
      <c r="B104" s="128" t="s">
        <v>317</v>
      </c>
      <c r="C104" s="242">
        <v>6</v>
      </c>
      <c r="D104" s="242">
        <v>1</v>
      </c>
      <c r="E104" s="242">
        <v>0</v>
      </c>
      <c r="F104" s="242">
        <v>1</v>
      </c>
      <c r="G104" s="242">
        <v>0</v>
      </c>
      <c r="H104" s="242">
        <v>0</v>
      </c>
      <c r="I104" s="242">
        <v>0</v>
      </c>
      <c r="J104" s="242">
        <v>0</v>
      </c>
      <c r="K104" s="242">
        <v>1</v>
      </c>
      <c r="L104" s="242">
        <v>9</v>
      </c>
    </row>
    <row r="105" spans="1:12" x14ac:dyDescent="0.25">
      <c r="A105" s="123" t="s">
        <v>314</v>
      </c>
      <c r="B105" s="124" t="s">
        <v>318</v>
      </c>
      <c r="C105" s="241">
        <v>0</v>
      </c>
      <c r="D105" s="241">
        <v>1</v>
      </c>
      <c r="E105" s="241">
        <v>5</v>
      </c>
      <c r="F105" s="241">
        <v>9</v>
      </c>
      <c r="G105" s="241">
        <v>2</v>
      </c>
      <c r="H105" s="241">
        <v>4</v>
      </c>
      <c r="I105" s="241">
        <v>1</v>
      </c>
      <c r="J105" s="241">
        <v>0</v>
      </c>
      <c r="K105" s="241">
        <v>2</v>
      </c>
      <c r="L105" s="241">
        <v>24</v>
      </c>
    </row>
    <row r="106" spans="1:12" x14ac:dyDescent="0.25">
      <c r="A106" s="127" t="s">
        <v>319</v>
      </c>
      <c r="B106" s="128" t="s">
        <v>320</v>
      </c>
      <c r="C106" s="242">
        <v>0</v>
      </c>
      <c r="D106" s="242">
        <v>2</v>
      </c>
      <c r="E106" s="242">
        <v>8</v>
      </c>
      <c r="F106" s="242">
        <v>1</v>
      </c>
      <c r="G106" s="242">
        <v>1</v>
      </c>
      <c r="H106" s="242">
        <v>1</v>
      </c>
      <c r="I106" s="242">
        <v>0</v>
      </c>
      <c r="J106" s="242">
        <v>1</v>
      </c>
      <c r="K106" s="242">
        <v>0</v>
      </c>
      <c r="L106" s="242">
        <v>14</v>
      </c>
    </row>
    <row r="107" spans="1:12" x14ac:dyDescent="0.25">
      <c r="A107" s="123" t="s">
        <v>321</v>
      </c>
      <c r="B107" s="124" t="s">
        <v>322</v>
      </c>
      <c r="C107" s="241">
        <v>0</v>
      </c>
      <c r="D107" s="241">
        <v>1</v>
      </c>
      <c r="E107" s="241">
        <v>6</v>
      </c>
      <c r="F107" s="241">
        <v>1</v>
      </c>
      <c r="G107" s="241">
        <v>0</v>
      </c>
      <c r="H107" s="241">
        <v>1</v>
      </c>
      <c r="I107" s="241">
        <v>0</v>
      </c>
      <c r="J107" s="241">
        <v>1</v>
      </c>
      <c r="K107" s="241">
        <v>0</v>
      </c>
      <c r="L107" s="241">
        <v>10</v>
      </c>
    </row>
    <row r="108" spans="1:12" x14ac:dyDescent="0.25">
      <c r="A108" s="127" t="s">
        <v>323</v>
      </c>
      <c r="B108" s="128" t="s">
        <v>324</v>
      </c>
      <c r="C108" s="242">
        <v>4</v>
      </c>
      <c r="D108" s="242">
        <v>0</v>
      </c>
      <c r="E108" s="242">
        <v>3</v>
      </c>
      <c r="F108" s="242">
        <v>15</v>
      </c>
      <c r="G108" s="242">
        <v>0</v>
      </c>
      <c r="H108" s="242">
        <v>0</v>
      </c>
      <c r="I108" s="242">
        <v>0</v>
      </c>
      <c r="J108" s="242">
        <v>0</v>
      </c>
      <c r="K108" s="242">
        <v>0</v>
      </c>
      <c r="L108" s="242">
        <v>22</v>
      </c>
    </row>
    <row r="109" spans="1:12" x14ac:dyDescent="0.25">
      <c r="A109" s="123" t="s">
        <v>325</v>
      </c>
      <c r="B109" s="124" t="s">
        <v>326</v>
      </c>
      <c r="C109" s="241">
        <v>5</v>
      </c>
      <c r="D109" s="241">
        <v>0</v>
      </c>
      <c r="E109" s="241">
        <v>0</v>
      </c>
      <c r="F109" s="241">
        <v>1</v>
      </c>
      <c r="G109" s="241">
        <v>0</v>
      </c>
      <c r="H109" s="241">
        <v>0</v>
      </c>
      <c r="I109" s="241">
        <v>1</v>
      </c>
      <c r="J109" s="241">
        <v>0</v>
      </c>
      <c r="K109" s="241">
        <v>0</v>
      </c>
      <c r="L109" s="241">
        <v>7</v>
      </c>
    </row>
    <row r="110" spans="1:12" x14ac:dyDescent="0.25">
      <c r="A110" s="127" t="s">
        <v>325</v>
      </c>
      <c r="B110" s="128" t="s">
        <v>327</v>
      </c>
      <c r="C110" s="242">
        <v>0</v>
      </c>
      <c r="D110" s="242">
        <v>3</v>
      </c>
      <c r="E110" s="242">
        <v>4</v>
      </c>
      <c r="F110" s="242">
        <v>4</v>
      </c>
      <c r="G110" s="242">
        <v>2</v>
      </c>
      <c r="H110" s="242">
        <v>1</v>
      </c>
      <c r="I110" s="242">
        <v>0</v>
      </c>
      <c r="J110" s="242">
        <v>1</v>
      </c>
      <c r="K110" s="242">
        <v>0</v>
      </c>
      <c r="L110" s="242">
        <v>15</v>
      </c>
    </row>
    <row r="111" spans="1:12" x14ac:dyDescent="0.25">
      <c r="A111" s="123" t="s">
        <v>325</v>
      </c>
      <c r="B111" s="124" t="s">
        <v>328</v>
      </c>
      <c r="C111" s="241">
        <v>3</v>
      </c>
      <c r="D111" s="241">
        <v>0</v>
      </c>
      <c r="E111" s="241">
        <v>3</v>
      </c>
      <c r="F111" s="241">
        <v>5</v>
      </c>
      <c r="G111" s="241">
        <v>0</v>
      </c>
      <c r="H111" s="241">
        <v>3</v>
      </c>
      <c r="I111" s="241">
        <v>1</v>
      </c>
      <c r="J111" s="241">
        <v>1</v>
      </c>
      <c r="K111" s="241">
        <v>0</v>
      </c>
      <c r="L111" s="241">
        <v>16</v>
      </c>
    </row>
    <row r="112" spans="1:12" x14ac:dyDescent="0.25">
      <c r="A112" s="127" t="s">
        <v>325</v>
      </c>
      <c r="B112" s="128" t="s">
        <v>329</v>
      </c>
      <c r="C112" s="242">
        <v>0</v>
      </c>
      <c r="D112" s="242">
        <v>12</v>
      </c>
      <c r="E112" s="242">
        <v>0</v>
      </c>
      <c r="F112" s="242">
        <v>0</v>
      </c>
      <c r="G112" s="242">
        <v>1</v>
      </c>
      <c r="H112" s="242">
        <v>0</v>
      </c>
      <c r="I112" s="242">
        <v>0</v>
      </c>
      <c r="J112" s="242">
        <v>1</v>
      </c>
      <c r="K112" s="242">
        <v>0</v>
      </c>
      <c r="L112" s="242">
        <v>14</v>
      </c>
    </row>
    <row r="113" spans="1:12" x14ac:dyDescent="0.25">
      <c r="A113" s="123" t="s">
        <v>325</v>
      </c>
      <c r="B113" s="124" t="s">
        <v>330</v>
      </c>
      <c r="C113" s="241">
        <v>11</v>
      </c>
      <c r="D113" s="241">
        <v>1</v>
      </c>
      <c r="E113" s="241">
        <v>5</v>
      </c>
      <c r="F113" s="241">
        <v>0</v>
      </c>
      <c r="G113" s="241">
        <v>1</v>
      </c>
      <c r="H113" s="241">
        <v>0</v>
      </c>
      <c r="I113" s="241">
        <v>0</v>
      </c>
      <c r="J113" s="241">
        <v>0</v>
      </c>
      <c r="K113" s="241">
        <v>0</v>
      </c>
      <c r="L113" s="241">
        <v>18</v>
      </c>
    </row>
    <row r="114" spans="1:12" x14ac:dyDescent="0.25">
      <c r="A114" s="127" t="s">
        <v>325</v>
      </c>
      <c r="B114" s="128" t="s">
        <v>331</v>
      </c>
      <c r="C114" s="242">
        <v>2</v>
      </c>
      <c r="D114" s="242">
        <v>0</v>
      </c>
      <c r="E114" s="242">
        <v>3</v>
      </c>
      <c r="F114" s="242">
        <v>4</v>
      </c>
      <c r="G114" s="242">
        <v>2</v>
      </c>
      <c r="H114" s="242">
        <v>0</v>
      </c>
      <c r="I114" s="242">
        <v>0</v>
      </c>
      <c r="J114" s="242">
        <v>1</v>
      </c>
      <c r="K114" s="242">
        <v>0</v>
      </c>
      <c r="L114" s="242">
        <v>12</v>
      </c>
    </row>
    <row r="115" spans="1:12" x14ac:dyDescent="0.25">
      <c r="A115" s="123" t="s">
        <v>325</v>
      </c>
      <c r="B115" s="124" t="s">
        <v>332</v>
      </c>
      <c r="C115" s="241">
        <v>7</v>
      </c>
      <c r="D115" s="241">
        <v>5</v>
      </c>
      <c r="E115" s="241">
        <v>0</v>
      </c>
      <c r="F115" s="241">
        <v>4</v>
      </c>
      <c r="G115" s="241">
        <v>0</v>
      </c>
      <c r="H115" s="241">
        <v>1</v>
      </c>
      <c r="I115" s="241">
        <v>0</v>
      </c>
      <c r="J115" s="241">
        <v>3</v>
      </c>
      <c r="K115" s="241">
        <v>0</v>
      </c>
      <c r="L115" s="241">
        <v>20</v>
      </c>
    </row>
    <row r="116" spans="1:12" x14ac:dyDescent="0.25">
      <c r="A116" s="127" t="s">
        <v>325</v>
      </c>
      <c r="B116" s="128" t="s">
        <v>333</v>
      </c>
      <c r="C116" s="242">
        <v>5</v>
      </c>
      <c r="D116" s="242">
        <v>1</v>
      </c>
      <c r="E116" s="242">
        <v>2</v>
      </c>
      <c r="F116" s="242">
        <v>2</v>
      </c>
      <c r="G116" s="242">
        <v>0</v>
      </c>
      <c r="H116" s="242">
        <v>2</v>
      </c>
      <c r="I116" s="242">
        <v>2</v>
      </c>
      <c r="J116" s="242">
        <v>4</v>
      </c>
      <c r="K116" s="242">
        <v>0</v>
      </c>
      <c r="L116" s="242">
        <v>18</v>
      </c>
    </row>
    <row r="117" spans="1:12" x14ac:dyDescent="0.25">
      <c r="A117" s="123" t="s">
        <v>334</v>
      </c>
      <c r="B117" s="124" t="s">
        <v>335</v>
      </c>
      <c r="C117" s="241">
        <v>0</v>
      </c>
      <c r="D117" s="241">
        <v>1</v>
      </c>
      <c r="E117" s="241">
        <v>0</v>
      </c>
      <c r="F117" s="241">
        <v>4</v>
      </c>
      <c r="G117" s="241">
        <v>0</v>
      </c>
      <c r="H117" s="241">
        <v>0</v>
      </c>
      <c r="I117" s="241">
        <v>0</v>
      </c>
      <c r="J117" s="241">
        <v>0</v>
      </c>
      <c r="K117" s="241">
        <v>0</v>
      </c>
      <c r="L117" s="241">
        <v>5</v>
      </c>
    </row>
    <row r="118" spans="1:12" x14ac:dyDescent="0.25">
      <c r="A118" s="127" t="s">
        <v>334</v>
      </c>
      <c r="B118" s="128" t="s">
        <v>336</v>
      </c>
      <c r="C118" s="242">
        <v>0</v>
      </c>
      <c r="D118" s="242">
        <v>1</v>
      </c>
      <c r="E118" s="242">
        <v>6</v>
      </c>
      <c r="F118" s="242">
        <v>6</v>
      </c>
      <c r="G118" s="242">
        <v>1</v>
      </c>
      <c r="H118" s="242">
        <v>2</v>
      </c>
      <c r="I118" s="242">
        <v>1</v>
      </c>
      <c r="J118" s="242">
        <v>0</v>
      </c>
      <c r="K118" s="242">
        <v>0</v>
      </c>
      <c r="L118" s="242">
        <v>17</v>
      </c>
    </row>
    <row r="119" spans="1:12" x14ac:dyDescent="0.25">
      <c r="A119" s="123" t="s">
        <v>334</v>
      </c>
      <c r="B119" s="124" t="s">
        <v>337</v>
      </c>
      <c r="C119" s="241">
        <v>0</v>
      </c>
      <c r="D119" s="241">
        <v>2</v>
      </c>
      <c r="E119" s="241">
        <v>3</v>
      </c>
      <c r="F119" s="241">
        <v>12</v>
      </c>
      <c r="G119" s="241">
        <v>0</v>
      </c>
      <c r="H119" s="241">
        <v>3</v>
      </c>
      <c r="I119" s="241">
        <v>2</v>
      </c>
      <c r="J119" s="241">
        <v>0</v>
      </c>
      <c r="K119" s="241">
        <v>4</v>
      </c>
      <c r="L119" s="241">
        <v>26</v>
      </c>
    </row>
    <row r="120" spans="1:12" x14ac:dyDescent="0.25">
      <c r="A120" s="127" t="s">
        <v>334</v>
      </c>
      <c r="B120" s="128" t="s">
        <v>338</v>
      </c>
      <c r="C120" s="242">
        <v>7</v>
      </c>
      <c r="D120" s="242">
        <v>6</v>
      </c>
      <c r="E120" s="242">
        <v>2</v>
      </c>
      <c r="F120" s="242">
        <v>1</v>
      </c>
      <c r="G120" s="242">
        <v>0</v>
      </c>
      <c r="H120" s="242">
        <v>1</v>
      </c>
      <c r="I120" s="242">
        <v>0</v>
      </c>
      <c r="J120" s="242">
        <v>0</v>
      </c>
      <c r="K120" s="242">
        <v>0</v>
      </c>
      <c r="L120" s="242">
        <v>17</v>
      </c>
    </row>
    <row r="121" spans="1:12" x14ac:dyDescent="0.25">
      <c r="A121" s="123" t="s">
        <v>334</v>
      </c>
      <c r="B121" s="124" t="s">
        <v>339</v>
      </c>
      <c r="C121" s="241">
        <v>0</v>
      </c>
      <c r="D121" s="241">
        <v>0</v>
      </c>
      <c r="E121" s="241">
        <v>4</v>
      </c>
      <c r="F121" s="241">
        <v>3</v>
      </c>
      <c r="G121" s="241">
        <v>0</v>
      </c>
      <c r="H121" s="241">
        <v>0</v>
      </c>
      <c r="I121" s="241">
        <v>2</v>
      </c>
      <c r="J121" s="241">
        <v>0</v>
      </c>
      <c r="K121" s="241">
        <v>1</v>
      </c>
      <c r="L121" s="241">
        <v>10</v>
      </c>
    </row>
    <row r="122" spans="1:12" x14ac:dyDescent="0.25">
      <c r="A122" s="127" t="s">
        <v>334</v>
      </c>
      <c r="B122" s="128" t="s">
        <v>340</v>
      </c>
      <c r="C122" s="242">
        <v>6</v>
      </c>
      <c r="D122" s="242">
        <v>1</v>
      </c>
      <c r="E122" s="242">
        <v>4</v>
      </c>
      <c r="F122" s="242">
        <v>5</v>
      </c>
      <c r="G122" s="242">
        <v>1</v>
      </c>
      <c r="H122" s="242">
        <v>2</v>
      </c>
      <c r="I122" s="242">
        <v>0</v>
      </c>
      <c r="J122" s="242">
        <v>2</v>
      </c>
      <c r="K122" s="242">
        <v>0</v>
      </c>
      <c r="L122" s="242">
        <v>21</v>
      </c>
    </row>
    <row r="123" spans="1:12" x14ac:dyDescent="0.25">
      <c r="A123" s="123" t="s">
        <v>334</v>
      </c>
      <c r="B123" s="124" t="s">
        <v>341</v>
      </c>
      <c r="C123" s="241">
        <v>4</v>
      </c>
      <c r="D123" s="241">
        <v>6</v>
      </c>
      <c r="E123" s="241">
        <v>5</v>
      </c>
      <c r="F123" s="241">
        <v>7</v>
      </c>
      <c r="G123" s="241">
        <v>5</v>
      </c>
      <c r="H123" s="241">
        <v>6</v>
      </c>
      <c r="I123" s="241">
        <v>0</v>
      </c>
      <c r="J123" s="241">
        <v>3</v>
      </c>
      <c r="K123" s="241">
        <v>0</v>
      </c>
      <c r="L123" s="241">
        <v>36</v>
      </c>
    </row>
    <row r="124" spans="1:12" x14ac:dyDescent="0.25">
      <c r="A124" s="127" t="s">
        <v>334</v>
      </c>
      <c r="B124" s="128" t="s">
        <v>342</v>
      </c>
      <c r="C124" s="242">
        <v>9</v>
      </c>
      <c r="D124" s="242">
        <v>1</v>
      </c>
      <c r="E124" s="242">
        <v>1</v>
      </c>
      <c r="F124" s="242">
        <v>1</v>
      </c>
      <c r="G124" s="242">
        <v>1</v>
      </c>
      <c r="H124" s="242">
        <v>4</v>
      </c>
      <c r="I124" s="242">
        <v>0</v>
      </c>
      <c r="J124" s="242">
        <v>0</v>
      </c>
      <c r="K124" s="242">
        <v>0</v>
      </c>
      <c r="L124" s="242">
        <v>17</v>
      </c>
    </row>
    <row r="125" spans="1:12" x14ac:dyDescent="0.25">
      <c r="A125" s="123" t="s">
        <v>343</v>
      </c>
      <c r="B125" s="124" t="s">
        <v>344</v>
      </c>
      <c r="C125" s="241">
        <v>6</v>
      </c>
      <c r="D125" s="241">
        <v>4</v>
      </c>
      <c r="E125" s="241">
        <v>3</v>
      </c>
      <c r="F125" s="241">
        <v>3</v>
      </c>
      <c r="G125" s="241">
        <v>4</v>
      </c>
      <c r="H125" s="241">
        <v>3</v>
      </c>
      <c r="I125" s="241">
        <v>0</v>
      </c>
      <c r="J125" s="241">
        <v>1</v>
      </c>
      <c r="K125" s="241">
        <v>0</v>
      </c>
      <c r="L125" s="241">
        <v>24</v>
      </c>
    </row>
    <row r="126" spans="1:12" x14ac:dyDescent="0.25">
      <c r="A126" s="127" t="s">
        <v>343</v>
      </c>
      <c r="B126" s="128" t="s">
        <v>345</v>
      </c>
      <c r="C126" s="242">
        <v>17</v>
      </c>
      <c r="D126" s="242">
        <v>40</v>
      </c>
      <c r="E126" s="242">
        <v>0</v>
      </c>
      <c r="F126" s="242">
        <v>0</v>
      </c>
      <c r="G126" s="242">
        <v>4</v>
      </c>
      <c r="H126" s="242">
        <v>0</v>
      </c>
      <c r="I126" s="242">
        <v>0</v>
      </c>
      <c r="J126" s="242">
        <v>3</v>
      </c>
      <c r="K126" s="242">
        <v>0</v>
      </c>
      <c r="L126" s="242">
        <v>64</v>
      </c>
    </row>
    <row r="127" spans="1:12" x14ac:dyDescent="0.25">
      <c r="A127" s="123" t="s">
        <v>343</v>
      </c>
      <c r="B127" s="124" t="s">
        <v>346</v>
      </c>
      <c r="C127" s="241">
        <v>15</v>
      </c>
      <c r="D127" s="241">
        <v>0</v>
      </c>
      <c r="E127" s="241">
        <v>9</v>
      </c>
      <c r="F127" s="241">
        <v>15</v>
      </c>
      <c r="G127" s="241">
        <v>4</v>
      </c>
      <c r="H127" s="241">
        <v>0</v>
      </c>
      <c r="I127" s="241">
        <v>1</v>
      </c>
      <c r="J127" s="241">
        <v>1</v>
      </c>
      <c r="K127" s="241">
        <v>0</v>
      </c>
      <c r="L127" s="241">
        <v>45</v>
      </c>
    </row>
    <row r="128" spans="1:12" x14ac:dyDescent="0.25">
      <c r="A128" s="127" t="s">
        <v>343</v>
      </c>
      <c r="B128" s="128" t="s">
        <v>347</v>
      </c>
      <c r="C128" s="242">
        <v>9</v>
      </c>
      <c r="D128" s="242">
        <v>3</v>
      </c>
      <c r="E128" s="242">
        <v>13</v>
      </c>
      <c r="F128" s="242">
        <v>10</v>
      </c>
      <c r="G128" s="242">
        <v>2</v>
      </c>
      <c r="H128" s="242">
        <v>3</v>
      </c>
      <c r="I128" s="242">
        <v>4</v>
      </c>
      <c r="J128" s="242">
        <v>2</v>
      </c>
      <c r="K128" s="242">
        <v>0</v>
      </c>
      <c r="L128" s="242">
        <v>46</v>
      </c>
    </row>
    <row r="129" spans="1:12" x14ac:dyDescent="0.25">
      <c r="A129" s="123" t="s">
        <v>343</v>
      </c>
      <c r="B129" s="124" t="s">
        <v>348</v>
      </c>
      <c r="C129" s="241">
        <v>50</v>
      </c>
      <c r="D129" s="241">
        <v>2</v>
      </c>
      <c r="E129" s="241">
        <v>0</v>
      </c>
      <c r="F129" s="241">
        <v>0</v>
      </c>
      <c r="G129" s="241">
        <v>0</v>
      </c>
      <c r="H129" s="241">
        <v>0</v>
      </c>
      <c r="I129" s="241">
        <v>0</v>
      </c>
      <c r="J129" s="241">
        <v>0</v>
      </c>
      <c r="K129" s="241">
        <v>0</v>
      </c>
      <c r="L129" s="241">
        <v>52</v>
      </c>
    </row>
    <row r="130" spans="1:12" x14ac:dyDescent="0.25">
      <c r="A130" s="127" t="s">
        <v>343</v>
      </c>
      <c r="B130" s="128" t="s">
        <v>349</v>
      </c>
      <c r="C130" s="242">
        <v>8</v>
      </c>
      <c r="D130" s="242">
        <v>2</v>
      </c>
      <c r="E130" s="242">
        <v>2</v>
      </c>
      <c r="F130" s="242">
        <v>6</v>
      </c>
      <c r="G130" s="242">
        <v>5</v>
      </c>
      <c r="H130" s="242">
        <v>2</v>
      </c>
      <c r="I130" s="242">
        <v>0</v>
      </c>
      <c r="J130" s="242">
        <v>0</v>
      </c>
      <c r="K130" s="242">
        <v>0</v>
      </c>
      <c r="L130" s="242">
        <v>25</v>
      </c>
    </row>
    <row r="131" spans="1:12" x14ac:dyDescent="0.25">
      <c r="A131" s="123" t="s">
        <v>343</v>
      </c>
      <c r="B131" s="124" t="s">
        <v>350</v>
      </c>
      <c r="C131" s="241">
        <v>1</v>
      </c>
      <c r="D131" s="241">
        <v>0</v>
      </c>
      <c r="E131" s="241">
        <v>6</v>
      </c>
      <c r="F131" s="241">
        <v>7</v>
      </c>
      <c r="G131" s="241">
        <v>1</v>
      </c>
      <c r="H131" s="241">
        <v>0</v>
      </c>
      <c r="I131" s="241">
        <v>0</v>
      </c>
      <c r="J131" s="241">
        <v>2</v>
      </c>
      <c r="K131" s="241">
        <v>0</v>
      </c>
      <c r="L131" s="241">
        <v>17</v>
      </c>
    </row>
    <row r="132" spans="1:12" x14ac:dyDescent="0.25">
      <c r="A132" s="127" t="s">
        <v>343</v>
      </c>
      <c r="B132" s="128" t="s">
        <v>351</v>
      </c>
      <c r="C132" s="242">
        <v>0</v>
      </c>
      <c r="D132" s="242">
        <v>2</v>
      </c>
      <c r="E132" s="242">
        <v>6</v>
      </c>
      <c r="F132" s="242">
        <v>11</v>
      </c>
      <c r="G132" s="242">
        <v>2</v>
      </c>
      <c r="H132" s="242">
        <v>5</v>
      </c>
      <c r="I132" s="242">
        <v>0</v>
      </c>
      <c r="J132" s="242">
        <v>0</v>
      </c>
      <c r="K132" s="242">
        <v>3</v>
      </c>
      <c r="L132" s="242">
        <v>29</v>
      </c>
    </row>
    <row r="133" spans="1:12" x14ac:dyDescent="0.25">
      <c r="A133" s="123" t="s">
        <v>343</v>
      </c>
      <c r="B133" s="124" t="s">
        <v>352</v>
      </c>
      <c r="C133" s="241">
        <v>10</v>
      </c>
      <c r="D133" s="241">
        <v>1</v>
      </c>
      <c r="E133" s="241">
        <v>2</v>
      </c>
      <c r="F133" s="241">
        <v>2</v>
      </c>
      <c r="G133" s="241">
        <v>2</v>
      </c>
      <c r="H133" s="241">
        <v>0</v>
      </c>
      <c r="I133" s="241">
        <v>0</v>
      </c>
      <c r="J133" s="241">
        <v>0</v>
      </c>
      <c r="K133" s="241">
        <v>0</v>
      </c>
      <c r="L133" s="241">
        <v>17</v>
      </c>
    </row>
    <row r="134" spans="1:12" x14ac:dyDescent="0.25">
      <c r="A134" s="127" t="s">
        <v>343</v>
      </c>
      <c r="B134" s="128" t="s">
        <v>353</v>
      </c>
      <c r="C134" s="242">
        <v>5</v>
      </c>
      <c r="D134" s="242">
        <v>5</v>
      </c>
      <c r="E134" s="242">
        <v>5</v>
      </c>
      <c r="F134" s="242">
        <v>5</v>
      </c>
      <c r="G134" s="242">
        <v>0</v>
      </c>
      <c r="H134" s="242">
        <v>0</v>
      </c>
      <c r="I134" s="242">
        <v>0</v>
      </c>
      <c r="J134" s="242">
        <v>0</v>
      </c>
      <c r="K134" s="242">
        <v>0</v>
      </c>
      <c r="L134" s="242">
        <v>20</v>
      </c>
    </row>
    <row r="135" spans="1:12" x14ac:dyDescent="0.25">
      <c r="A135" s="123" t="s">
        <v>343</v>
      </c>
      <c r="B135" s="124" t="s">
        <v>354</v>
      </c>
      <c r="C135" s="241">
        <v>5</v>
      </c>
      <c r="D135" s="241">
        <v>1</v>
      </c>
      <c r="E135" s="241">
        <v>5</v>
      </c>
      <c r="F135" s="241">
        <v>4</v>
      </c>
      <c r="G135" s="241">
        <v>1</v>
      </c>
      <c r="H135" s="241">
        <v>0</v>
      </c>
      <c r="I135" s="241">
        <v>1</v>
      </c>
      <c r="J135" s="241">
        <v>1</v>
      </c>
      <c r="K135" s="241">
        <v>0</v>
      </c>
      <c r="L135" s="241">
        <v>18</v>
      </c>
    </row>
    <row r="136" spans="1:12" x14ac:dyDescent="0.25">
      <c r="A136" s="127" t="s">
        <v>343</v>
      </c>
      <c r="B136" s="128" t="s">
        <v>355</v>
      </c>
      <c r="C136" s="242">
        <v>2</v>
      </c>
      <c r="D136" s="242">
        <v>2</v>
      </c>
      <c r="E136" s="242">
        <v>5</v>
      </c>
      <c r="F136" s="242">
        <v>4</v>
      </c>
      <c r="G136" s="242">
        <v>3</v>
      </c>
      <c r="H136" s="242">
        <v>2</v>
      </c>
      <c r="I136" s="242">
        <v>0</v>
      </c>
      <c r="J136" s="242">
        <v>1</v>
      </c>
      <c r="K136" s="242">
        <v>0</v>
      </c>
      <c r="L136" s="242">
        <v>19</v>
      </c>
    </row>
    <row r="137" spans="1:12" x14ac:dyDescent="0.25">
      <c r="A137" s="123" t="s">
        <v>343</v>
      </c>
      <c r="B137" s="124" t="s">
        <v>356</v>
      </c>
      <c r="C137" s="241">
        <v>2</v>
      </c>
      <c r="D137" s="241">
        <v>1</v>
      </c>
      <c r="E137" s="241">
        <v>7</v>
      </c>
      <c r="F137" s="241">
        <v>7</v>
      </c>
      <c r="G137" s="241">
        <v>8</v>
      </c>
      <c r="H137" s="241">
        <v>3</v>
      </c>
      <c r="I137" s="241">
        <v>1</v>
      </c>
      <c r="J137" s="241">
        <v>0</v>
      </c>
      <c r="K137" s="241">
        <v>1</v>
      </c>
      <c r="L137" s="241">
        <v>30</v>
      </c>
    </row>
    <row r="138" spans="1:12" x14ac:dyDescent="0.25">
      <c r="A138" s="127" t="s">
        <v>357</v>
      </c>
      <c r="B138" s="128" t="s">
        <v>358</v>
      </c>
      <c r="C138" s="242">
        <v>4</v>
      </c>
      <c r="D138" s="242">
        <v>11</v>
      </c>
      <c r="E138" s="242">
        <v>4</v>
      </c>
      <c r="F138" s="242">
        <v>6</v>
      </c>
      <c r="G138" s="242">
        <v>4</v>
      </c>
      <c r="H138" s="242">
        <v>0</v>
      </c>
      <c r="I138" s="242">
        <v>0</v>
      </c>
      <c r="J138" s="242">
        <v>2</v>
      </c>
      <c r="K138" s="242">
        <v>0</v>
      </c>
      <c r="L138" s="242">
        <v>31</v>
      </c>
    </row>
    <row r="139" spans="1:12" x14ac:dyDescent="0.25">
      <c r="A139" s="123" t="s">
        <v>357</v>
      </c>
      <c r="B139" s="124" t="s">
        <v>359</v>
      </c>
      <c r="C139" s="241">
        <v>0</v>
      </c>
      <c r="D139" s="241">
        <v>0</v>
      </c>
      <c r="E139" s="241">
        <v>12</v>
      </c>
      <c r="F139" s="241">
        <v>0</v>
      </c>
      <c r="G139" s="241">
        <v>0</v>
      </c>
      <c r="H139" s="241">
        <v>0</v>
      </c>
      <c r="I139" s="241">
        <v>0</v>
      </c>
      <c r="J139" s="241">
        <v>0</v>
      </c>
      <c r="K139" s="241">
        <v>0</v>
      </c>
      <c r="L139" s="241">
        <v>12</v>
      </c>
    </row>
    <row r="140" spans="1:12" x14ac:dyDescent="0.25">
      <c r="A140" s="127" t="s">
        <v>357</v>
      </c>
      <c r="B140" s="128" t="s">
        <v>360</v>
      </c>
      <c r="C140" s="242">
        <v>2</v>
      </c>
      <c r="D140" s="242">
        <v>0</v>
      </c>
      <c r="E140" s="242">
        <v>8</v>
      </c>
      <c r="F140" s="242">
        <v>3</v>
      </c>
      <c r="G140" s="242">
        <v>1</v>
      </c>
      <c r="H140" s="242">
        <v>0</v>
      </c>
      <c r="I140" s="242">
        <v>0</v>
      </c>
      <c r="J140" s="242">
        <v>0</v>
      </c>
      <c r="K140" s="242">
        <v>0</v>
      </c>
      <c r="L140" s="242">
        <v>14</v>
      </c>
    </row>
    <row r="141" spans="1:12" x14ac:dyDescent="0.25">
      <c r="A141" s="123" t="s">
        <v>361</v>
      </c>
      <c r="B141" s="124" t="s">
        <v>362</v>
      </c>
      <c r="C141" s="241">
        <v>3</v>
      </c>
      <c r="D141" s="241">
        <v>0</v>
      </c>
      <c r="E141" s="241">
        <v>2</v>
      </c>
      <c r="F141" s="241">
        <v>6</v>
      </c>
      <c r="G141" s="241">
        <v>6</v>
      </c>
      <c r="H141" s="241">
        <v>0</v>
      </c>
      <c r="I141" s="241">
        <v>0</v>
      </c>
      <c r="J141" s="241">
        <v>0</v>
      </c>
      <c r="K141" s="241">
        <v>1</v>
      </c>
      <c r="L141" s="241">
        <v>18</v>
      </c>
    </row>
    <row r="142" spans="1:12" x14ac:dyDescent="0.25">
      <c r="A142" s="127" t="s">
        <v>361</v>
      </c>
      <c r="B142" s="128" t="s">
        <v>363</v>
      </c>
      <c r="C142" s="242">
        <v>0</v>
      </c>
      <c r="D142" s="242">
        <v>0</v>
      </c>
      <c r="E142" s="242">
        <v>10</v>
      </c>
      <c r="F142" s="242">
        <v>8</v>
      </c>
      <c r="G142" s="242">
        <v>1</v>
      </c>
      <c r="H142" s="242">
        <v>4</v>
      </c>
      <c r="I142" s="242">
        <v>0</v>
      </c>
      <c r="J142" s="242">
        <v>2</v>
      </c>
      <c r="K142" s="242">
        <v>0</v>
      </c>
      <c r="L142" s="242">
        <v>25</v>
      </c>
    </row>
    <row r="143" spans="1:12" x14ac:dyDescent="0.25">
      <c r="A143" s="123" t="s">
        <v>361</v>
      </c>
      <c r="B143" s="124" t="s">
        <v>364</v>
      </c>
      <c r="C143" s="241">
        <v>0</v>
      </c>
      <c r="D143" s="241">
        <v>12</v>
      </c>
      <c r="E143" s="241">
        <v>0</v>
      </c>
      <c r="F143" s="241">
        <v>0</v>
      </c>
      <c r="G143" s="241">
        <v>2</v>
      </c>
      <c r="H143" s="241">
        <v>0</v>
      </c>
      <c r="I143" s="241">
        <v>0</v>
      </c>
      <c r="J143" s="241">
        <v>0</v>
      </c>
      <c r="K143" s="241">
        <v>0</v>
      </c>
      <c r="L143" s="241">
        <v>14</v>
      </c>
    </row>
    <row r="144" spans="1:12" x14ac:dyDescent="0.25">
      <c r="A144" s="127" t="s">
        <v>361</v>
      </c>
      <c r="B144" s="128" t="s">
        <v>365</v>
      </c>
      <c r="C144" s="242">
        <v>11</v>
      </c>
      <c r="D144" s="242">
        <v>0</v>
      </c>
      <c r="E144" s="242">
        <v>0</v>
      </c>
      <c r="F144" s="242">
        <v>2</v>
      </c>
      <c r="G144" s="242">
        <v>3</v>
      </c>
      <c r="H144" s="242">
        <v>1</v>
      </c>
      <c r="I144" s="242">
        <v>0</v>
      </c>
      <c r="J144" s="242">
        <v>0</v>
      </c>
      <c r="K144" s="242">
        <v>0</v>
      </c>
      <c r="L144" s="242">
        <v>17</v>
      </c>
    </row>
    <row r="145" spans="1:12" x14ac:dyDescent="0.25">
      <c r="A145" s="123" t="s">
        <v>366</v>
      </c>
      <c r="B145" s="124" t="s">
        <v>367</v>
      </c>
      <c r="C145" s="241">
        <v>1</v>
      </c>
      <c r="D145" s="241">
        <v>1</v>
      </c>
      <c r="E145" s="241">
        <v>3</v>
      </c>
      <c r="F145" s="241">
        <v>1</v>
      </c>
      <c r="G145" s="241">
        <v>1</v>
      </c>
      <c r="H145" s="241">
        <v>1</v>
      </c>
      <c r="I145" s="241">
        <v>1</v>
      </c>
      <c r="J145" s="241">
        <v>0</v>
      </c>
      <c r="K145" s="241">
        <v>0</v>
      </c>
      <c r="L145" s="241">
        <v>9</v>
      </c>
    </row>
    <row r="146" spans="1:12" x14ac:dyDescent="0.25">
      <c r="A146" s="127" t="s">
        <v>366</v>
      </c>
      <c r="B146" s="128" t="s">
        <v>368</v>
      </c>
      <c r="C146" s="242">
        <v>26</v>
      </c>
      <c r="D146" s="242">
        <v>3</v>
      </c>
      <c r="E146" s="242">
        <v>8</v>
      </c>
      <c r="F146" s="242">
        <v>3</v>
      </c>
      <c r="G146" s="242">
        <v>2</v>
      </c>
      <c r="H146" s="242">
        <v>3</v>
      </c>
      <c r="I146" s="242">
        <v>0</v>
      </c>
      <c r="J146" s="242">
        <v>0</v>
      </c>
      <c r="K146" s="242">
        <v>0</v>
      </c>
      <c r="L146" s="242">
        <v>45</v>
      </c>
    </row>
    <row r="147" spans="1:12" x14ac:dyDescent="0.25">
      <c r="A147" s="123" t="s">
        <v>369</v>
      </c>
      <c r="B147" s="124" t="s">
        <v>370</v>
      </c>
      <c r="C147" s="241">
        <v>0</v>
      </c>
      <c r="D147" s="241">
        <v>1</v>
      </c>
      <c r="E147" s="241">
        <v>15</v>
      </c>
      <c r="F147" s="241">
        <v>4</v>
      </c>
      <c r="G147" s="241">
        <v>1</v>
      </c>
      <c r="H147" s="241">
        <v>1</v>
      </c>
      <c r="I147" s="241">
        <v>0</v>
      </c>
      <c r="J147" s="241">
        <v>0</v>
      </c>
      <c r="K147" s="241">
        <v>0</v>
      </c>
      <c r="L147" s="241">
        <v>22</v>
      </c>
    </row>
    <row r="148" spans="1:12" x14ac:dyDescent="0.25">
      <c r="A148" s="127" t="s">
        <v>369</v>
      </c>
      <c r="B148" s="128" t="s">
        <v>371</v>
      </c>
      <c r="C148" s="242">
        <v>1</v>
      </c>
      <c r="D148" s="242">
        <v>2</v>
      </c>
      <c r="E148" s="242">
        <v>3</v>
      </c>
      <c r="F148" s="242">
        <v>1</v>
      </c>
      <c r="G148" s="242">
        <v>0</v>
      </c>
      <c r="H148" s="242">
        <v>0</v>
      </c>
      <c r="I148" s="242">
        <v>1</v>
      </c>
      <c r="J148" s="242">
        <v>2</v>
      </c>
      <c r="K148" s="242">
        <v>0</v>
      </c>
      <c r="L148" s="242">
        <v>10</v>
      </c>
    </row>
    <row r="149" spans="1:12" x14ac:dyDescent="0.25">
      <c r="A149" s="123" t="s">
        <v>369</v>
      </c>
      <c r="B149" s="124" t="s">
        <v>372</v>
      </c>
      <c r="C149" s="241">
        <v>3</v>
      </c>
      <c r="D149" s="241">
        <v>1</v>
      </c>
      <c r="E149" s="241">
        <v>2</v>
      </c>
      <c r="F149" s="241">
        <v>0</v>
      </c>
      <c r="G149" s="241">
        <v>1</v>
      </c>
      <c r="H149" s="241">
        <v>0</v>
      </c>
      <c r="I149" s="241">
        <v>0</v>
      </c>
      <c r="J149" s="241">
        <v>0</v>
      </c>
      <c r="K149" s="241">
        <v>0</v>
      </c>
      <c r="L149" s="241">
        <v>7</v>
      </c>
    </row>
    <row r="150" spans="1:12" x14ac:dyDescent="0.25">
      <c r="A150" s="127" t="s">
        <v>369</v>
      </c>
      <c r="B150" s="128" t="s">
        <v>373</v>
      </c>
      <c r="C150" s="242">
        <v>0</v>
      </c>
      <c r="D150" s="242">
        <v>34</v>
      </c>
      <c r="E150" s="242">
        <v>0</v>
      </c>
      <c r="F150" s="242">
        <v>1</v>
      </c>
      <c r="G150" s="242">
        <v>0</v>
      </c>
      <c r="H150" s="242">
        <v>0</v>
      </c>
      <c r="I150" s="242">
        <v>0</v>
      </c>
      <c r="J150" s="242">
        <v>0</v>
      </c>
      <c r="K150" s="242">
        <v>0</v>
      </c>
      <c r="L150" s="242">
        <v>35</v>
      </c>
    </row>
    <row r="151" spans="1:12" x14ac:dyDescent="0.25">
      <c r="A151" s="123" t="s">
        <v>369</v>
      </c>
      <c r="B151" s="124" t="s">
        <v>374</v>
      </c>
      <c r="C151" s="241">
        <v>0</v>
      </c>
      <c r="D151" s="241">
        <v>7</v>
      </c>
      <c r="E151" s="241">
        <v>11</v>
      </c>
      <c r="F151" s="241">
        <v>9</v>
      </c>
      <c r="G151" s="241">
        <v>3</v>
      </c>
      <c r="H151" s="241">
        <v>2</v>
      </c>
      <c r="I151" s="241">
        <v>0</v>
      </c>
      <c r="J151" s="241">
        <v>4</v>
      </c>
      <c r="K151" s="241">
        <v>0</v>
      </c>
      <c r="L151" s="241">
        <v>36</v>
      </c>
    </row>
    <row r="152" spans="1:12" x14ac:dyDescent="0.25">
      <c r="A152" s="127" t="s">
        <v>375</v>
      </c>
      <c r="B152" s="128" t="s">
        <v>376</v>
      </c>
      <c r="C152" s="242">
        <v>14</v>
      </c>
      <c r="D152" s="242">
        <v>0</v>
      </c>
      <c r="E152" s="242">
        <v>0</v>
      </c>
      <c r="F152" s="242">
        <v>0</v>
      </c>
      <c r="G152" s="242">
        <v>0</v>
      </c>
      <c r="H152" s="242">
        <v>0</v>
      </c>
      <c r="I152" s="242">
        <v>0</v>
      </c>
      <c r="J152" s="242">
        <v>0</v>
      </c>
      <c r="K152" s="242">
        <v>0</v>
      </c>
      <c r="L152" s="242">
        <v>14</v>
      </c>
    </row>
    <row r="153" spans="1:12" x14ac:dyDescent="0.25">
      <c r="A153" s="123" t="s">
        <v>375</v>
      </c>
      <c r="B153" s="124" t="s">
        <v>377</v>
      </c>
      <c r="C153" s="241">
        <v>1</v>
      </c>
      <c r="D153" s="241">
        <v>2</v>
      </c>
      <c r="E153" s="241">
        <v>5</v>
      </c>
      <c r="F153" s="241">
        <v>4</v>
      </c>
      <c r="G153" s="241">
        <v>2</v>
      </c>
      <c r="H153" s="241">
        <v>5</v>
      </c>
      <c r="I153" s="241">
        <v>2</v>
      </c>
      <c r="J153" s="241">
        <v>0</v>
      </c>
      <c r="K153" s="241">
        <v>0</v>
      </c>
      <c r="L153" s="241">
        <v>21</v>
      </c>
    </row>
    <row r="154" spans="1:12" x14ac:dyDescent="0.25">
      <c r="A154" s="127" t="s">
        <v>378</v>
      </c>
      <c r="B154" s="128" t="s">
        <v>379</v>
      </c>
      <c r="C154" s="242">
        <v>2</v>
      </c>
      <c r="D154" s="242">
        <v>8</v>
      </c>
      <c r="E154" s="242">
        <v>7</v>
      </c>
      <c r="F154" s="242">
        <v>2</v>
      </c>
      <c r="G154" s="242">
        <v>5</v>
      </c>
      <c r="H154" s="242">
        <v>3</v>
      </c>
      <c r="I154" s="242">
        <v>0</v>
      </c>
      <c r="J154" s="242">
        <v>1</v>
      </c>
      <c r="K154" s="242">
        <v>0</v>
      </c>
      <c r="L154" s="242">
        <v>28</v>
      </c>
    </row>
    <row r="155" spans="1:12" x14ac:dyDescent="0.25">
      <c r="A155" s="123" t="s">
        <v>380</v>
      </c>
      <c r="B155" s="124" t="s">
        <v>381</v>
      </c>
      <c r="C155" s="241">
        <v>5</v>
      </c>
      <c r="D155" s="241">
        <v>0</v>
      </c>
      <c r="E155" s="241">
        <v>2</v>
      </c>
      <c r="F155" s="241">
        <v>0</v>
      </c>
      <c r="G155" s="241">
        <v>0</v>
      </c>
      <c r="H155" s="241">
        <v>0</v>
      </c>
      <c r="I155" s="241">
        <v>0</v>
      </c>
      <c r="J155" s="241">
        <v>0</v>
      </c>
      <c r="K155" s="241">
        <v>0</v>
      </c>
      <c r="L155" s="241">
        <v>7</v>
      </c>
    </row>
    <row r="156" spans="1:12" x14ac:dyDescent="0.25">
      <c r="A156" s="127" t="s">
        <v>380</v>
      </c>
      <c r="B156" s="128" t="s">
        <v>382</v>
      </c>
      <c r="C156" s="242">
        <v>3</v>
      </c>
      <c r="D156" s="242">
        <v>11</v>
      </c>
      <c r="E156" s="242">
        <v>8</v>
      </c>
      <c r="F156" s="242">
        <v>8</v>
      </c>
      <c r="G156" s="242">
        <v>2</v>
      </c>
      <c r="H156" s="242">
        <v>2</v>
      </c>
      <c r="I156" s="242">
        <v>1</v>
      </c>
      <c r="J156" s="242">
        <v>2</v>
      </c>
      <c r="K156" s="242">
        <v>0</v>
      </c>
      <c r="L156" s="242">
        <v>37</v>
      </c>
    </row>
    <row r="157" spans="1:12" x14ac:dyDescent="0.25">
      <c r="A157" s="123" t="s">
        <v>380</v>
      </c>
      <c r="B157" s="124" t="s">
        <v>383</v>
      </c>
      <c r="C157" s="241">
        <v>4</v>
      </c>
      <c r="D157" s="241">
        <v>2</v>
      </c>
      <c r="E157" s="241">
        <v>0</v>
      </c>
      <c r="F157" s="241">
        <v>1</v>
      </c>
      <c r="G157" s="241">
        <v>0</v>
      </c>
      <c r="H157" s="241">
        <v>0</v>
      </c>
      <c r="I157" s="241">
        <v>0</v>
      </c>
      <c r="J157" s="241">
        <v>0</v>
      </c>
      <c r="K157" s="241">
        <v>1</v>
      </c>
      <c r="L157" s="241">
        <v>8</v>
      </c>
    </row>
    <row r="158" spans="1:12" x14ac:dyDescent="0.25">
      <c r="A158" s="127" t="s">
        <v>380</v>
      </c>
      <c r="B158" s="128" t="s">
        <v>384</v>
      </c>
      <c r="C158" s="242">
        <v>83</v>
      </c>
      <c r="D158" s="242">
        <v>0</v>
      </c>
      <c r="E158" s="242">
        <v>0</v>
      </c>
      <c r="F158" s="242">
        <v>0</v>
      </c>
      <c r="G158" s="242">
        <v>6</v>
      </c>
      <c r="H158" s="242">
        <v>0</v>
      </c>
      <c r="I158" s="242">
        <v>1</v>
      </c>
      <c r="J158" s="242">
        <v>1</v>
      </c>
      <c r="K158" s="242">
        <v>59</v>
      </c>
      <c r="L158" s="242">
        <v>150</v>
      </c>
    </row>
    <row r="159" spans="1:12" x14ac:dyDescent="0.25">
      <c r="A159" s="123" t="s">
        <v>385</v>
      </c>
      <c r="B159" s="124" t="s">
        <v>386</v>
      </c>
      <c r="C159" s="241">
        <v>6</v>
      </c>
      <c r="D159" s="241">
        <v>1</v>
      </c>
      <c r="E159" s="241">
        <v>11</v>
      </c>
      <c r="F159" s="241">
        <v>8</v>
      </c>
      <c r="G159" s="241">
        <v>1</v>
      </c>
      <c r="H159" s="241">
        <v>2</v>
      </c>
      <c r="I159" s="241">
        <v>1</v>
      </c>
      <c r="J159" s="241">
        <v>0</v>
      </c>
      <c r="K159" s="241">
        <v>1</v>
      </c>
      <c r="L159" s="241">
        <v>31</v>
      </c>
    </row>
    <row r="160" spans="1:12" x14ac:dyDescent="0.25">
      <c r="A160" s="127" t="s">
        <v>385</v>
      </c>
      <c r="B160" s="128" t="s">
        <v>387</v>
      </c>
      <c r="C160" s="242">
        <v>0</v>
      </c>
      <c r="D160" s="242">
        <v>0</v>
      </c>
      <c r="E160" s="242">
        <v>4</v>
      </c>
      <c r="F160" s="242">
        <v>0</v>
      </c>
      <c r="G160" s="242">
        <v>0</v>
      </c>
      <c r="H160" s="242">
        <v>0</v>
      </c>
      <c r="I160" s="242">
        <v>0</v>
      </c>
      <c r="J160" s="242">
        <v>0</v>
      </c>
      <c r="K160" s="242">
        <v>0</v>
      </c>
      <c r="L160" s="242">
        <v>4</v>
      </c>
    </row>
    <row r="161" spans="1:12" x14ac:dyDescent="0.25">
      <c r="A161" s="123" t="s">
        <v>385</v>
      </c>
      <c r="B161" s="124" t="s">
        <v>388</v>
      </c>
      <c r="C161" s="241">
        <v>7</v>
      </c>
      <c r="D161" s="241">
        <v>0</v>
      </c>
      <c r="E161" s="241">
        <v>0</v>
      </c>
      <c r="F161" s="241">
        <v>0</v>
      </c>
      <c r="G161" s="241">
        <v>4</v>
      </c>
      <c r="H161" s="241">
        <v>3</v>
      </c>
      <c r="I161" s="241">
        <v>3</v>
      </c>
      <c r="J161" s="241">
        <v>0</v>
      </c>
      <c r="K161" s="241">
        <v>0</v>
      </c>
      <c r="L161" s="241">
        <v>17</v>
      </c>
    </row>
    <row r="162" spans="1:12" x14ac:dyDescent="0.25">
      <c r="A162" s="127" t="s">
        <v>385</v>
      </c>
      <c r="B162" s="128" t="s">
        <v>389</v>
      </c>
      <c r="C162" s="242">
        <v>0</v>
      </c>
      <c r="D162" s="242">
        <v>18</v>
      </c>
      <c r="E162" s="242">
        <v>0</v>
      </c>
      <c r="F162" s="242">
        <v>0</v>
      </c>
      <c r="G162" s="242">
        <v>0</v>
      </c>
      <c r="H162" s="242">
        <v>0</v>
      </c>
      <c r="I162" s="242">
        <v>0</v>
      </c>
      <c r="J162" s="242">
        <v>0</v>
      </c>
      <c r="K162" s="242">
        <v>0</v>
      </c>
      <c r="L162" s="242">
        <v>18</v>
      </c>
    </row>
    <row r="163" spans="1:12" x14ac:dyDescent="0.25">
      <c r="A163" s="123" t="s">
        <v>385</v>
      </c>
      <c r="B163" s="124" t="s">
        <v>390</v>
      </c>
      <c r="C163" s="241">
        <v>0</v>
      </c>
      <c r="D163" s="241">
        <v>2</v>
      </c>
      <c r="E163" s="241">
        <v>5</v>
      </c>
      <c r="F163" s="241">
        <v>4</v>
      </c>
      <c r="G163" s="241">
        <v>0</v>
      </c>
      <c r="H163" s="241">
        <v>1</v>
      </c>
      <c r="I163" s="241">
        <v>0</v>
      </c>
      <c r="J163" s="241">
        <v>0</v>
      </c>
      <c r="K163" s="241">
        <v>0</v>
      </c>
      <c r="L163" s="241">
        <v>12</v>
      </c>
    </row>
    <row r="164" spans="1:12" x14ac:dyDescent="0.25">
      <c r="A164" s="127" t="s">
        <v>391</v>
      </c>
      <c r="B164" s="128" t="s">
        <v>392</v>
      </c>
      <c r="C164" s="242">
        <v>15</v>
      </c>
      <c r="D164" s="242">
        <v>5</v>
      </c>
      <c r="E164" s="242">
        <v>0</v>
      </c>
      <c r="F164" s="242">
        <v>0</v>
      </c>
      <c r="G164" s="242">
        <v>0</v>
      </c>
      <c r="H164" s="242">
        <v>0</v>
      </c>
      <c r="I164" s="242">
        <v>0</v>
      </c>
      <c r="J164" s="242">
        <v>0</v>
      </c>
      <c r="K164" s="242">
        <v>0</v>
      </c>
      <c r="L164" s="242">
        <v>20</v>
      </c>
    </row>
    <row r="165" spans="1:12" x14ac:dyDescent="0.25">
      <c r="A165" s="123" t="s">
        <v>391</v>
      </c>
      <c r="B165" s="124" t="s">
        <v>393</v>
      </c>
      <c r="C165" s="241">
        <v>1</v>
      </c>
      <c r="D165" s="241">
        <v>0</v>
      </c>
      <c r="E165" s="241">
        <v>2</v>
      </c>
      <c r="F165" s="241">
        <v>4</v>
      </c>
      <c r="G165" s="241">
        <v>2</v>
      </c>
      <c r="H165" s="241">
        <v>1</v>
      </c>
      <c r="I165" s="241">
        <v>0</v>
      </c>
      <c r="J165" s="241">
        <v>1</v>
      </c>
      <c r="K165" s="241">
        <v>0</v>
      </c>
      <c r="L165" s="241">
        <v>11</v>
      </c>
    </row>
    <row r="166" spans="1:12" x14ac:dyDescent="0.25">
      <c r="A166" s="127" t="s">
        <v>394</v>
      </c>
      <c r="B166" s="128" t="s">
        <v>395</v>
      </c>
      <c r="C166" s="242">
        <v>4</v>
      </c>
      <c r="D166" s="242">
        <v>4</v>
      </c>
      <c r="E166" s="242">
        <v>9</v>
      </c>
      <c r="F166" s="242">
        <v>5</v>
      </c>
      <c r="G166" s="242">
        <v>3</v>
      </c>
      <c r="H166" s="242">
        <v>4</v>
      </c>
      <c r="I166" s="242">
        <v>1</v>
      </c>
      <c r="J166" s="242">
        <v>2</v>
      </c>
      <c r="K166" s="242">
        <v>0</v>
      </c>
      <c r="L166" s="242">
        <v>32</v>
      </c>
    </row>
    <row r="167" spans="1:12" x14ac:dyDescent="0.25">
      <c r="A167" s="123" t="s">
        <v>394</v>
      </c>
      <c r="B167" s="124" t="s">
        <v>396</v>
      </c>
      <c r="C167" s="241">
        <v>0</v>
      </c>
      <c r="D167" s="241">
        <v>2</v>
      </c>
      <c r="E167" s="241">
        <v>16</v>
      </c>
      <c r="F167" s="241">
        <v>3</v>
      </c>
      <c r="G167" s="241">
        <v>6</v>
      </c>
      <c r="H167" s="241">
        <v>3</v>
      </c>
      <c r="I167" s="241">
        <v>0</v>
      </c>
      <c r="J167" s="241">
        <v>0</v>
      </c>
      <c r="K167" s="241">
        <v>0</v>
      </c>
      <c r="L167" s="241">
        <v>30</v>
      </c>
    </row>
    <row r="168" spans="1:12" x14ac:dyDescent="0.25">
      <c r="A168" s="127" t="s">
        <v>394</v>
      </c>
      <c r="B168" s="128" t="s">
        <v>397</v>
      </c>
      <c r="C168" s="242">
        <v>82</v>
      </c>
      <c r="D168" s="242">
        <v>5</v>
      </c>
      <c r="E168" s="242">
        <v>0</v>
      </c>
      <c r="F168" s="242">
        <v>0</v>
      </c>
      <c r="G168" s="242">
        <v>0</v>
      </c>
      <c r="H168" s="242">
        <v>0</v>
      </c>
      <c r="I168" s="242">
        <v>0</v>
      </c>
      <c r="J168" s="242">
        <v>0</v>
      </c>
      <c r="K168" s="242">
        <v>0</v>
      </c>
      <c r="L168" s="242">
        <v>87</v>
      </c>
    </row>
    <row r="169" spans="1:12" x14ac:dyDescent="0.25">
      <c r="A169" s="123" t="s">
        <v>394</v>
      </c>
      <c r="B169" s="124" t="s">
        <v>398</v>
      </c>
      <c r="C169" s="241">
        <v>2</v>
      </c>
      <c r="D169" s="241">
        <v>0</v>
      </c>
      <c r="E169" s="241">
        <v>5</v>
      </c>
      <c r="F169" s="241">
        <v>2</v>
      </c>
      <c r="G169" s="241">
        <v>3</v>
      </c>
      <c r="H169" s="241">
        <v>2</v>
      </c>
      <c r="I169" s="241">
        <v>0</v>
      </c>
      <c r="J169" s="241">
        <v>1</v>
      </c>
      <c r="K169" s="241">
        <v>0</v>
      </c>
      <c r="L169" s="241">
        <v>15</v>
      </c>
    </row>
    <row r="170" spans="1:12" x14ac:dyDescent="0.25">
      <c r="A170" s="127" t="s">
        <v>394</v>
      </c>
      <c r="B170" s="128" t="s">
        <v>399</v>
      </c>
      <c r="C170" s="242">
        <v>5</v>
      </c>
      <c r="D170" s="242">
        <v>0</v>
      </c>
      <c r="E170" s="242">
        <v>3</v>
      </c>
      <c r="F170" s="242">
        <v>4</v>
      </c>
      <c r="G170" s="242">
        <v>4</v>
      </c>
      <c r="H170" s="242">
        <v>0</v>
      </c>
      <c r="I170" s="242">
        <v>0</v>
      </c>
      <c r="J170" s="242">
        <v>0</v>
      </c>
      <c r="K170" s="242">
        <v>1</v>
      </c>
      <c r="L170" s="242">
        <v>17</v>
      </c>
    </row>
    <row r="171" spans="1:12" x14ac:dyDescent="0.25">
      <c r="A171" s="123" t="s">
        <v>394</v>
      </c>
      <c r="B171" s="124" t="s">
        <v>400</v>
      </c>
      <c r="C171" s="241">
        <v>2</v>
      </c>
      <c r="D171" s="241">
        <v>4</v>
      </c>
      <c r="E171" s="241">
        <v>6</v>
      </c>
      <c r="F171" s="241">
        <v>7</v>
      </c>
      <c r="G171" s="241">
        <v>3</v>
      </c>
      <c r="H171" s="241">
        <v>6</v>
      </c>
      <c r="I171" s="241">
        <v>2</v>
      </c>
      <c r="J171" s="241">
        <v>0</v>
      </c>
      <c r="K171" s="241">
        <v>0</v>
      </c>
      <c r="L171" s="241">
        <v>30</v>
      </c>
    </row>
    <row r="172" spans="1:12" x14ac:dyDescent="0.25">
      <c r="A172" s="127" t="s">
        <v>394</v>
      </c>
      <c r="B172" s="128" t="s">
        <v>401</v>
      </c>
      <c r="C172" s="242">
        <v>2</v>
      </c>
      <c r="D172" s="242">
        <v>2</v>
      </c>
      <c r="E172" s="242">
        <v>9</v>
      </c>
      <c r="F172" s="242">
        <v>9</v>
      </c>
      <c r="G172" s="242">
        <v>2</v>
      </c>
      <c r="H172" s="242">
        <v>3</v>
      </c>
      <c r="I172" s="242">
        <v>0</v>
      </c>
      <c r="J172" s="242">
        <v>1</v>
      </c>
      <c r="K172" s="242">
        <v>0</v>
      </c>
      <c r="L172" s="242">
        <v>28</v>
      </c>
    </row>
    <row r="173" spans="1:12" x14ac:dyDescent="0.25">
      <c r="A173" s="123" t="s">
        <v>394</v>
      </c>
      <c r="B173" s="124" t="s">
        <v>402</v>
      </c>
      <c r="C173" s="241">
        <v>1</v>
      </c>
      <c r="D173" s="241">
        <v>2</v>
      </c>
      <c r="E173" s="241">
        <v>9</v>
      </c>
      <c r="F173" s="241">
        <v>8</v>
      </c>
      <c r="G173" s="241">
        <v>4</v>
      </c>
      <c r="H173" s="241">
        <v>3</v>
      </c>
      <c r="I173" s="241">
        <v>0</v>
      </c>
      <c r="J173" s="241">
        <v>1</v>
      </c>
      <c r="K173" s="241">
        <v>0</v>
      </c>
      <c r="L173" s="241">
        <v>28</v>
      </c>
    </row>
    <row r="174" spans="1:12" x14ac:dyDescent="0.25">
      <c r="A174" s="127" t="s">
        <v>394</v>
      </c>
      <c r="B174" s="128" t="s">
        <v>403</v>
      </c>
      <c r="C174" s="242">
        <v>1</v>
      </c>
      <c r="D174" s="242">
        <v>3</v>
      </c>
      <c r="E174" s="242">
        <v>5</v>
      </c>
      <c r="F174" s="242">
        <v>6</v>
      </c>
      <c r="G174" s="242">
        <v>0</v>
      </c>
      <c r="H174" s="242">
        <v>4</v>
      </c>
      <c r="I174" s="242">
        <v>0</v>
      </c>
      <c r="J174" s="242">
        <v>0</v>
      </c>
      <c r="K174" s="242">
        <v>0</v>
      </c>
      <c r="L174" s="242">
        <v>19</v>
      </c>
    </row>
    <row r="175" spans="1:12" x14ac:dyDescent="0.25">
      <c r="A175" s="123" t="s">
        <v>394</v>
      </c>
      <c r="B175" s="124" t="s">
        <v>404</v>
      </c>
      <c r="C175" s="241">
        <v>1</v>
      </c>
      <c r="D175" s="241">
        <v>1</v>
      </c>
      <c r="E175" s="241">
        <v>5</v>
      </c>
      <c r="F175" s="241">
        <v>14</v>
      </c>
      <c r="G175" s="241">
        <v>4</v>
      </c>
      <c r="H175" s="241">
        <v>4</v>
      </c>
      <c r="I175" s="241">
        <v>0</v>
      </c>
      <c r="J175" s="241">
        <v>3</v>
      </c>
      <c r="K175" s="241">
        <v>0</v>
      </c>
      <c r="L175" s="241">
        <v>32</v>
      </c>
    </row>
    <row r="176" spans="1:12" x14ac:dyDescent="0.25">
      <c r="A176" s="127" t="s">
        <v>394</v>
      </c>
      <c r="B176" s="128" t="s">
        <v>405</v>
      </c>
      <c r="C176" s="242">
        <v>0</v>
      </c>
      <c r="D176" s="242">
        <v>0</v>
      </c>
      <c r="E176" s="242">
        <v>3</v>
      </c>
      <c r="F176" s="242">
        <v>7</v>
      </c>
      <c r="G176" s="242">
        <v>1</v>
      </c>
      <c r="H176" s="242">
        <v>0</v>
      </c>
      <c r="I176" s="242">
        <v>0</v>
      </c>
      <c r="J176" s="242">
        <v>1</v>
      </c>
      <c r="K176" s="242">
        <v>0</v>
      </c>
      <c r="L176" s="242">
        <v>12</v>
      </c>
    </row>
    <row r="177" spans="1:12" x14ac:dyDescent="0.25">
      <c r="A177" s="123" t="s">
        <v>394</v>
      </c>
      <c r="B177" s="124" t="s">
        <v>406</v>
      </c>
      <c r="C177" s="241">
        <v>14</v>
      </c>
      <c r="D177" s="241">
        <v>9</v>
      </c>
      <c r="E177" s="241">
        <v>0</v>
      </c>
      <c r="F177" s="241">
        <v>0</v>
      </c>
      <c r="G177" s="241">
        <v>1</v>
      </c>
      <c r="H177" s="241">
        <v>0</v>
      </c>
      <c r="I177" s="241">
        <v>0</v>
      </c>
      <c r="J177" s="241">
        <v>1</v>
      </c>
      <c r="K177" s="241">
        <v>0</v>
      </c>
      <c r="L177" s="241">
        <v>25</v>
      </c>
    </row>
    <row r="178" spans="1:12" x14ac:dyDescent="0.25">
      <c r="A178" s="127" t="s">
        <v>394</v>
      </c>
      <c r="B178" s="128" t="s">
        <v>407</v>
      </c>
      <c r="C178" s="242">
        <v>26</v>
      </c>
      <c r="D178" s="242">
        <v>0</v>
      </c>
      <c r="E178" s="242">
        <v>21</v>
      </c>
      <c r="F178" s="242">
        <v>0</v>
      </c>
      <c r="G178" s="242">
        <v>2</v>
      </c>
      <c r="H178" s="242">
        <v>0</v>
      </c>
      <c r="I178" s="242">
        <v>0</v>
      </c>
      <c r="J178" s="242">
        <v>0</v>
      </c>
      <c r="K178" s="242">
        <v>0</v>
      </c>
      <c r="L178" s="242">
        <v>49</v>
      </c>
    </row>
    <row r="179" spans="1:12" x14ac:dyDescent="0.25">
      <c r="A179" s="123" t="s">
        <v>394</v>
      </c>
      <c r="B179" s="124" t="s">
        <v>408</v>
      </c>
      <c r="C179" s="241">
        <v>15</v>
      </c>
      <c r="D179" s="241">
        <v>3</v>
      </c>
      <c r="E179" s="241">
        <v>0</v>
      </c>
      <c r="F179" s="241">
        <v>0</v>
      </c>
      <c r="G179" s="241">
        <v>0</v>
      </c>
      <c r="H179" s="241">
        <v>0</v>
      </c>
      <c r="I179" s="241">
        <v>0</v>
      </c>
      <c r="J179" s="241">
        <v>0</v>
      </c>
      <c r="K179" s="241">
        <v>0</v>
      </c>
      <c r="L179" s="241">
        <v>18</v>
      </c>
    </row>
    <row r="180" spans="1:12" x14ac:dyDescent="0.25">
      <c r="A180" s="127" t="s">
        <v>394</v>
      </c>
      <c r="B180" s="128" t="s">
        <v>409</v>
      </c>
      <c r="C180" s="242">
        <v>6</v>
      </c>
      <c r="D180" s="242">
        <v>2</v>
      </c>
      <c r="E180" s="242">
        <v>9</v>
      </c>
      <c r="F180" s="242">
        <v>4</v>
      </c>
      <c r="G180" s="242">
        <v>2</v>
      </c>
      <c r="H180" s="242">
        <v>0</v>
      </c>
      <c r="I180" s="242">
        <v>1</v>
      </c>
      <c r="J180" s="242">
        <v>0</v>
      </c>
      <c r="K180" s="242">
        <v>0</v>
      </c>
      <c r="L180" s="242">
        <v>24</v>
      </c>
    </row>
    <row r="181" spans="1:12" x14ac:dyDescent="0.25">
      <c r="A181" s="123" t="s">
        <v>394</v>
      </c>
      <c r="B181" s="124" t="s">
        <v>410</v>
      </c>
      <c r="C181" s="241">
        <v>0</v>
      </c>
      <c r="D181" s="241">
        <v>5</v>
      </c>
      <c r="E181" s="241">
        <v>3</v>
      </c>
      <c r="F181" s="241">
        <v>11</v>
      </c>
      <c r="G181" s="241">
        <v>3</v>
      </c>
      <c r="H181" s="241">
        <v>4</v>
      </c>
      <c r="I181" s="241">
        <v>2</v>
      </c>
      <c r="J181" s="241">
        <v>2</v>
      </c>
      <c r="K181" s="241">
        <v>0</v>
      </c>
      <c r="L181" s="241">
        <v>30</v>
      </c>
    </row>
    <row r="182" spans="1:12" x14ac:dyDescent="0.25">
      <c r="A182" s="127" t="s">
        <v>394</v>
      </c>
      <c r="B182" s="128" t="s">
        <v>411</v>
      </c>
      <c r="C182" s="242">
        <v>0</v>
      </c>
      <c r="D182" s="242">
        <v>4</v>
      </c>
      <c r="E182" s="242">
        <v>5</v>
      </c>
      <c r="F182" s="242">
        <v>7</v>
      </c>
      <c r="G182" s="242">
        <v>1</v>
      </c>
      <c r="H182" s="242">
        <v>5</v>
      </c>
      <c r="I182" s="242">
        <v>1</v>
      </c>
      <c r="J182" s="242">
        <v>1</v>
      </c>
      <c r="K182" s="242">
        <v>0</v>
      </c>
      <c r="L182" s="242">
        <v>24</v>
      </c>
    </row>
    <row r="183" spans="1:12" x14ac:dyDescent="0.25">
      <c r="A183" s="123" t="s">
        <v>394</v>
      </c>
      <c r="B183" s="124" t="s">
        <v>412</v>
      </c>
      <c r="C183" s="241">
        <v>0</v>
      </c>
      <c r="D183" s="241">
        <v>2</v>
      </c>
      <c r="E183" s="241">
        <v>2</v>
      </c>
      <c r="F183" s="241">
        <v>3</v>
      </c>
      <c r="G183" s="241">
        <v>2</v>
      </c>
      <c r="H183" s="241">
        <v>2</v>
      </c>
      <c r="I183" s="241">
        <v>2</v>
      </c>
      <c r="J183" s="241">
        <v>0</v>
      </c>
      <c r="K183" s="241">
        <v>0</v>
      </c>
      <c r="L183" s="241">
        <v>13</v>
      </c>
    </row>
    <row r="184" spans="1:12" x14ac:dyDescent="0.25">
      <c r="A184" s="127" t="s">
        <v>394</v>
      </c>
      <c r="B184" s="128" t="s">
        <v>413</v>
      </c>
      <c r="C184" s="242">
        <v>0</v>
      </c>
      <c r="D184" s="242">
        <v>3</v>
      </c>
      <c r="E184" s="242">
        <v>8</v>
      </c>
      <c r="F184" s="242">
        <v>1</v>
      </c>
      <c r="G184" s="242">
        <v>3</v>
      </c>
      <c r="H184" s="242">
        <v>0</v>
      </c>
      <c r="I184" s="242">
        <v>0</v>
      </c>
      <c r="J184" s="242">
        <v>0</v>
      </c>
      <c r="K184" s="242">
        <v>0</v>
      </c>
      <c r="L184" s="242">
        <v>15</v>
      </c>
    </row>
    <row r="185" spans="1:12" x14ac:dyDescent="0.25">
      <c r="A185" s="123" t="s">
        <v>414</v>
      </c>
      <c r="B185" s="124" t="s">
        <v>415</v>
      </c>
      <c r="C185" s="241">
        <v>3</v>
      </c>
      <c r="D185" s="241">
        <v>0</v>
      </c>
      <c r="E185" s="241">
        <v>5</v>
      </c>
      <c r="F185" s="241">
        <v>8</v>
      </c>
      <c r="G185" s="241">
        <v>2</v>
      </c>
      <c r="H185" s="241">
        <v>0</v>
      </c>
      <c r="I185" s="241">
        <v>0</v>
      </c>
      <c r="J185" s="241">
        <v>0</v>
      </c>
      <c r="K185" s="241">
        <v>0</v>
      </c>
      <c r="L185" s="241">
        <v>18</v>
      </c>
    </row>
    <row r="186" spans="1:12" x14ac:dyDescent="0.25">
      <c r="A186" s="127" t="s">
        <v>416</v>
      </c>
      <c r="B186" s="128" t="s">
        <v>417</v>
      </c>
      <c r="C186" s="242">
        <v>14</v>
      </c>
      <c r="D186" s="242">
        <v>2</v>
      </c>
      <c r="E186" s="242">
        <v>2</v>
      </c>
      <c r="F186" s="242">
        <v>1</v>
      </c>
      <c r="G186" s="242">
        <v>0</v>
      </c>
      <c r="H186" s="242">
        <v>1</v>
      </c>
      <c r="I186" s="242">
        <v>0</v>
      </c>
      <c r="J186" s="242">
        <v>1</v>
      </c>
      <c r="K186" s="242">
        <v>0</v>
      </c>
      <c r="L186" s="242">
        <v>21</v>
      </c>
    </row>
    <row r="187" spans="1:12" x14ac:dyDescent="0.25">
      <c r="A187" s="123" t="s">
        <v>416</v>
      </c>
      <c r="B187" s="124" t="s">
        <v>418</v>
      </c>
      <c r="C187" s="241">
        <v>5</v>
      </c>
      <c r="D187" s="241">
        <v>1</v>
      </c>
      <c r="E187" s="241">
        <v>3</v>
      </c>
      <c r="F187" s="241">
        <v>0</v>
      </c>
      <c r="G187" s="241">
        <v>2</v>
      </c>
      <c r="H187" s="241">
        <v>0</v>
      </c>
      <c r="I187" s="241">
        <v>2</v>
      </c>
      <c r="J187" s="241">
        <v>0</v>
      </c>
      <c r="K187" s="241">
        <v>0</v>
      </c>
      <c r="L187" s="241">
        <v>13</v>
      </c>
    </row>
    <row r="188" spans="1:12" x14ac:dyDescent="0.25">
      <c r="A188" s="127" t="s">
        <v>416</v>
      </c>
      <c r="B188" s="128" t="s">
        <v>419</v>
      </c>
      <c r="C188" s="242">
        <v>3</v>
      </c>
      <c r="D188" s="242">
        <v>0</v>
      </c>
      <c r="E188" s="242">
        <v>0</v>
      </c>
      <c r="F188" s="242">
        <v>0</v>
      </c>
      <c r="G188" s="242">
        <v>0</v>
      </c>
      <c r="H188" s="242">
        <v>0</v>
      </c>
      <c r="I188" s="242">
        <v>0</v>
      </c>
      <c r="J188" s="242">
        <v>0</v>
      </c>
      <c r="K188" s="242">
        <v>0</v>
      </c>
      <c r="L188" s="242">
        <v>3</v>
      </c>
    </row>
    <row r="189" spans="1:12" x14ac:dyDescent="0.25">
      <c r="A189" s="123" t="s">
        <v>420</v>
      </c>
      <c r="B189" s="124" t="s">
        <v>421</v>
      </c>
      <c r="C189" s="241">
        <v>2</v>
      </c>
      <c r="D189" s="241">
        <v>0</v>
      </c>
      <c r="E189" s="241">
        <v>1</v>
      </c>
      <c r="F189" s="241">
        <v>3</v>
      </c>
      <c r="G189" s="241">
        <v>2</v>
      </c>
      <c r="H189" s="241">
        <v>2</v>
      </c>
      <c r="I189" s="241">
        <v>0</v>
      </c>
      <c r="J189" s="241">
        <v>0</v>
      </c>
      <c r="K189" s="241">
        <v>0</v>
      </c>
      <c r="L189" s="241">
        <v>10</v>
      </c>
    </row>
    <row r="190" spans="1:12" x14ac:dyDescent="0.25">
      <c r="A190" s="127" t="s">
        <v>420</v>
      </c>
      <c r="B190" s="128" t="s">
        <v>422</v>
      </c>
      <c r="C190" s="242">
        <v>0</v>
      </c>
      <c r="D190" s="242">
        <v>0</v>
      </c>
      <c r="E190" s="242">
        <v>0</v>
      </c>
      <c r="F190" s="242">
        <v>0</v>
      </c>
      <c r="G190" s="242">
        <v>0</v>
      </c>
      <c r="H190" s="242">
        <v>0</v>
      </c>
      <c r="I190" s="242">
        <v>0</v>
      </c>
      <c r="J190" s="242">
        <v>0</v>
      </c>
      <c r="K190" s="242">
        <v>0</v>
      </c>
      <c r="L190" s="242">
        <v>0</v>
      </c>
    </row>
    <row r="191" spans="1:12" x14ac:dyDescent="0.25">
      <c r="A191" s="123" t="s">
        <v>420</v>
      </c>
      <c r="B191" s="124" t="s">
        <v>423</v>
      </c>
      <c r="C191" s="241">
        <v>4</v>
      </c>
      <c r="D191" s="241">
        <v>0</v>
      </c>
      <c r="E191" s="241">
        <v>2</v>
      </c>
      <c r="F191" s="241">
        <v>3</v>
      </c>
      <c r="G191" s="241">
        <v>0</v>
      </c>
      <c r="H191" s="241">
        <v>0</v>
      </c>
      <c r="I191" s="241">
        <v>0</v>
      </c>
      <c r="J191" s="241">
        <v>0</v>
      </c>
      <c r="K191" s="241">
        <v>0</v>
      </c>
      <c r="L191" s="241">
        <v>9</v>
      </c>
    </row>
    <row r="192" spans="1:12" x14ac:dyDescent="0.25">
      <c r="A192" s="127" t="s">
        <v>420</v>
      </c>
      <c r="B192" s="128" t="s">
        <v>424</v>
      </c>
      <c r="C192" s="242">
        <v>0</v>
      </c>
      <c r="D192" s="242">
        <v>0</v>
      </c>
      <c r="E192" s="242">
        <v>1</v>
      </c>
      <c r="F192" s="242">
        <v>2</v>
      </c>
      <c r="G192" s="242">
        <v>4</v>
      </c>
      <c r="H192" s="242">
        <v>3</v>
      </c>
      <c r="I192" s="242">
        <v>0</v>
      </c>
      <c r="J192" s="242">
        <v>1</v>
      </c>
      <c r="K192" s="242">
        <v>0</v>
      </c>
      <c r="L192" s="242">
        <v>11</v>
      </c>
    </row>
    <row r="193" spans="1:12" x14ac:dyDescent="0.25">
      <c r="A193" s="123" t="s">
        <v>420</v>
      </c>
      <c r="B193" s="124" t="s">
        <v>425</v>
      </c>
      <c r="C193" s="241">
        <v>10</v>
      </c>
      <c r="D193" s="241">
        <v>1</v>
      </c>
      <c r="E193" s="241">
        <v>1</v>
      </c>
      <c r="F193" s="241">
        <v>0</v>
      </c>
      <c r="G193" s="241">
        <v>1</v>
      </c>
      <c r="H193" s="241">
        <v>0</v>
      </c>
      <c r="I193" s="241">
        <v>0</v>
      </c>
      <c r="J193" s="241">
        <v>2</v>
      </c>
      <c r="K193" s="241">
        <v>0</v>
      </c>
      <c r="L193" s="241">
        <v>15</v>
      </c>
    </row>
    <row r="194" spans="1:12" x14ac:dyDescent="0.25">
      <c r="A194" s="127" t="s">
        <v>420</v>
      </c>
      <c r="B194" s="128" t="s">
        <v>426</v>
      </c>
      <c r="C194" s="242">
        <v>4</v>
      </c>
      <c r="D194" s="242">
        <v>0</v>
      </c>
      <c r="E194" s="242">
        <v>1</v>
      </c>
      <c r="F194" s="242">
        <v>0</v>
      </c>
      <c r="G194" s="242">
        <v>0</v>
      </c>
      <c r="H194" s="242">
        <v>0</v>
      </c>
      <c r="I194" s="242">
        <v>1</v>
      </c>
      <c r="J194" s="242">
        <v>0</v>
      </c>
      <c r="K194" s="242">
        <v>0</v>
      </c>
      <c r="L194" s="242">
        <v>6</v>
      </c>
    </row>
    <row r="195" spans="1:12" x14ac:dyDescent="0.25">
      <c r="A195" s="123" t="s">
        <v>427</v>
      </c>
      <c r="B195" s="124" t="s">
        <v>428</v>
      </c>
      <c r="C195" s="241">
        <v>0</v>
      </c>
      <c r="D195" s="241">
        <v>0</v>
      </c>
      <c r="E195" s="241">
        <v>0</v>
      </c>
      <c r="F195" s="241">
        <v>0</v>
      </c>
      <c r="G195" s="241">
        <v>0</v>
      </c>
      <c r="H195" s="241">
        <v>0</v>
      </c>
      <c r="I195" s="241">
        <v>0</v>
      </c>
      <c r="J195" s="241">
        <v>0</v>
      </c>
      <c r="K195" s="241">
        <v>0</v>
      </c>
      <c r="L195" s="241">
        <v>0</v>
      </c>
    </row>
    <row r="196" spans="1:12" x14ac:dyDescent="0.25">
      <c r="A196" s="127" t="s">
        <v>427</v>
      </c>
      <c r="B196" s="128" t="s">
        <v>429</v>
      </c>
      <c r="C196" s="242">
        <v>0</v>
      </c>
      <c r="D196" s="242">
        <v>0</v>
      </c>
      <c r="E196" s="242">
        <v>1</v>
      </c>
      <c r="F196" s="242">
        <v>6</v>
      </c>
      <c r="G196" s="242">
        <v>2</v>
      </c>
      <c r="H196" s="242">
        <v>3</v>
      </c>
      <c r="I196" s="242">
        <v>0</v>
      </c>
      <c r="J196" s="242">
        <v>0</v>
      </c>
      <c r="K196" s="242">
        <v>0</v>
      </c>
      <c r="L196" s="242">
        <v>12</v>
      </c>
    </row>
    <row r="197" spans="1:12" x14ac:dyDescent="0.25">
      <c r="A197" s="123" t="s">
        <v>427</v>
      </c>
      <c r="B197" s="124" t="s">
        <v>430</v>
      </c>
      <c r="C197" s="241">
        <v>0</v>
      </c>
      <c r="D197" s="241">
        <v>3</v>
      </c>
      <c r="E197" s="241">
        <v>7</v>
      </c>
      <c r="F197" s="241">
        <v>11</v>
      </c>
      <c r="G197" s="241">
        <v>5</v>
      </c>
      <c r="H197" s="241">
        <v>5</v>
      </c>
      <c r="I197" s="241">
        <v>3</v>
      </c>
      <c r="J197" s="241">
        <v>1</v>
      </c>
      <c r="K197" s="241">
        <v>0</v>
      </c>
      <c r="L197" s="241">
        <v>35</v>
      </c>
    </row>
    <row r="198" spans="1:12" x14ac:dyDescent="0.25">
      <c r="A198" s="127" t="s">
        <v>427</v>
      </c>
      <c r="B198" s="128" t="s">
        <v>431</v>
      </c>
      <c r="C198" s="242">
        <v>0</v>
      </c>
      <c r="D198" s="242">
        <v>1</v>
      </c>
      <c r="E198" s="242">
        <v>5</v>
      </c>
      <c r="F198" s="242">
        <v>12</v>
      </c>
      <c r="G198" s="242">
        <v>5</v>
      </c>
      <c r="H198" s="242">
        <v>4</v>
      </c>
      <c r="I198" s="242">
        <v>2</v>
      </c>
      <c r="J198" s="242">
        <v>0</v>
      </c>
      <c r="K198" s="242">
        <v>0</v>
      </c>
      <c r="L198" s="242">
        <v>29</v>
      </c>
    </row>
    <row r="199" spans="1:12" x14ac:dyDescent="0.25">
      <c r="A199" s="123" t="s">
        <v>427</v>
      </c>
      <c r="B199" s="124" t="s">
        <v>432</v>
      </c>
      <c r="C199" s="241">
        <v>3</v>
      </c>
      <c r="D199" s="241">
        <v>2</v>
      </c>
      <c r="E199" s="241">
        <v>13</v>
      </c>
      <c r="F199" s="241">
        <v>3</v>
      </c>
      <c r="G199" s="241">
        <v>1</v>
      </c>
      <c r="H199" s="241">
        <v>2</v>
      </c>
      <c r="I199" s="241">
        <v>0</v>
      </c>
      <c r="J199" s="241">
        <v>0</v>
      </c>
      <c r="K199" s="241">
        <v>0</v>
      </c>
      <c r="L199" s="241">
        <v>24</v>
      </c>
    </row>
    <row r="200" spans="1:12" x14ac:dyDescent="0.25">
      <c r="A200" s="127" t="s">
        <v>427</v>
      </c>
      <c r="B200" s="128" t="s">
        <v>433</v>
      </c>
      <c r="C200" s="242">
        <v>9</v>
      </c>
      <c r="D200" s="242">
        <v>2</v>
      </c>
      <c r="E200" s="242">
        <v>5</v>
      </c>
      <c r="F200" s="242">
        <v>15</v>
      </c>
      <c r="G200" s="242">
        <v>0</v>
      </c>
      <c r="H200" s="242">
        <v>1</v>
      </c>
      <c r="I200" s="242">
        <v>0</v>
      </c>
      <c r="J200" s="242">
        <v>4</v>
      </c>
      <c r="K200" s="242">
        <v>2</v>
      </c>
      <c r="L200" s="242">
        <v>38</v>
      </c>
    </row>
    <row r="201" spans="1:12" x14ac:dyDescent="0.25">
      <c r="A201" s="123" t="s">
        <v>427</v>
      </c>
      <c r="B201" s="124" t="s">
        <v>434</v>
      </c>
      <c r="C201" s="241">
        <v>4</v>
      </c>
      <c r="D201" s="241">
        <v>3</v>
      </c>
      <c r="E201" s="241">
        <v>8</v>
      </c>
      <c r="F201" s="241">
        <v>5</v>
      </c>
      <c r="G201" s="241">
        <v>1</v>
      </c>
      <c r="H201" s="241">
        <v>1</v>
      </c>
      <c r="I201" s="241">
        <v>0</v>
      </c>
      <c r="J201" s="241">
        <v>0</v>
      </c>
      <c r="K201" s="241">
        <v>0</v>
      </c>
      <c r="L201" s="241">
        <v>22</v>
      </c>
    </row>
    <row r="202" spans="1:12" x14ac:dyDescent="0.25">
      <c r="A202" s="127" t="s">
        <v>435</v>
      </c>
      <c r="B202" s="128" t="s">
        <v>436</v>
      </c>
      <c r="C202" s="242">
        <v>0</v>
      </c>
      <c r="D202" s="242">
        <v>0</v>
      </c>
      <c r="E202" s="242">
        <v>0</v>
      </c>
      <c r="F202" s="242">
        <v>0</v>
      </c>
      <c r="G202" s="242">
        <v>0</v>
      </c>
      <c r="H202" s="242">
        <v>0</v>
      </c>
      <c r="I202" s="242">
        <v>0</v>
      </c>
      <c r="J202" s="242">
        <v>0</v>
      </c>
      <c r="K202" s="242">
        <v>0</v>
      </c>
      <c r="L202" s="242">
        <v>0</v>
      </c>
    </row>
    <row r="203" spans="1:12" x14ac:dyDescent="0.25">
      <c r="A203" s="123" t="s">
        <v>435</v>
      </c>
      <c r="B203" s="124" t="s">
        <v>437</v>
      </c>
      <c r="C203" s="241">
        <v>14</v>
      </c>
      <c r="D203" s="241">
        <v>3</v>
      </c>
      <c r="E203" s="241">
        <v>2</v>
      </c>
      <c r="F203" s="241">
        <v>3</v>
      </c>
      <c r="G203" s="241">
        <v>0</v>
      </c>
      <c r="H203" s="241">
        <v>1</v>
      </c>
      <c r="I203" s="241">
        <v>1</v>
      </c>
      <c r="J203" s="241">
        <v>0</v>
      </c>
      <c r="K203" s="241">
        <v>0</v>
      </c>
      <c r="L203" s="241">
        <v>24</v>
      </c>
    </row>
    <row r="204" spans="1:12" x14ac:dyDescent="0.25">
      <c r="A204" s="127" t="s">
        <v>435</v>
      </c>
      <c r="B204" s="128" t="s">
        <v>438</v>
      </c>
      <c r="C204" s="242">
        <v>0</v>
      </c>
      <c r="D204" s="242">
        <v>1</v>
      </c>
      <c r="E204" s="242">
        <v>4</v>
      </c>
      <c r="F204" s="242">
        <v>2</v>
      </c>
      <c r="G204" s="242">
        <v>0</v>
      </c>
      <c r="H204" s="242">
        <v>7</v>
      </c>
      <c r="I204" s="242">
        <v>2</v>
      </c>
      <c r="J204" s="242">
        <v>1</v>
      </c>
      <c r="K204" s="242">
        <v>1</v>
      </c>
      <c r="L204" s="242">
        <v>18</v>
      </c>
    </row>
    <row r="205" spans="1:12" x14ac:dyDescent="0.25">
      <c r="A205" s="123" t="s">
        <v>435</v>
      </c>
      <c r="B205" s="124" t="s">
        <v>439</v>
      </c>
      <c r="C205" s="241">
        <v>1</v>
      </c>
      <c r="D205" s="241">
        <v>0</v>
      </c>
      <c r="E205" s="241">
        <v>1</v>
      </c>
      <c r="F205" s="241">
        <v>1</v>
      </c>
      <c r="G205" s="241">
        <v>0</v>
      </c>
      <c r="H205" s="241">
        <v>1</v>
      </c>
      <c r="I205" s="241">
        <v>0</v>
      </c>
      <c r="J205" s="241">
        <v>0</v>
      </c>
      <c r="K205" s="241">
        <v>0</v>
      </c>
      <c r="L205" s="241">
        <v>4</v>
      </c>
    </row>
    <row r="206" spans="1:12" x14ac:dyDescent="0.25">
      <c r="A206" s="127" t="s">
        <v>435</v>
      </c>
      <c r="B206" s="128" t="s">
        <v>440</v>
      </c>
      <c r="C206" s="242">
        <v>1</v>
      </c>
      <c r="D206" s="242">
        <v>1</v>
      </c>
      <c r="E206" s="242">
        <v>3</v>
      </c>
      <c r="F206" s="242">
        <v>2</v>
      </c>
      <c r="G206" s="242">
        <v>2</v>
      </c>
      <c r="H206" s="242">
        <v>3</v>
      </c>
      <c r="I206" s="242">
        <v>2</v>
      </c>
      <c r="J206" s="242">
        <v>0</v>
      </c>
      <c r="K206" s="242">
        <v>0</v>
      </c>
      <c r="L206" s="242">
        <v>14</v>
      </c>
    </row>
    <row r="207" spans="1:12" x14ac:dyDescent="0.25">
      <c r="A207" s="123" t="s">
        <v>441</v>
      </c>
      <c r="B207" s="124" t="s">
        <v>442</v>
      </c>
      <c r="C207" s="241">
        <v>0</v>
      </c>
      <c r="D207" s="241">
        <v>0</v>
      </c>
      <c r="E207" s="241">
        <v>9</v>
      </c>
      <c r="F207" s="241">
        <v>4</v>
      </c>
      <c r="G207" s="241">
        <v>0</v>
      </c>
      <c r="H207" s="241">
        <v>0</v>
      </c>
      <c r="I207" s="241">
        <v>1</v>
      </c>
      <c r="J207" s="241">
        <v>11</v>
      </c>
      <c r="K207" s="241">
        <v>1</v>
      </c>
      <c r="L207" s="241">
        <v>26</v>
      </c>
    </row>
    <row r="208" spans="1:12" x14ac:dyDescent="0.25">
      <c r="A208" s="127" t="s">
        <v>443</v>
      </c>
      <c r="B208" s="128" t="s">
        <v>444</v>
      </c>
      <c r="C208" s="242">
        <v>1</v>
      </c>
      <c r="D208" s="242">
        <v>0</v>
      </c>
      <c r="E208" s="242">
        <v>2</v>
      </c>
      <c r="F208" s="242">
        <v>5</v>
      </c>
      <c r="G208" s="242">
        <v>0</v>
      </c>
      <c r="H208" s="242">
        <v>8</v>
      </c>
      <c r="I208" s="242">
        <v>8</v>
      </c>
      <c r="J208" s="242">
        <v>0</v>
      </c>
      <c r="K208" s="242">
        <v>0</v>
      </c>
      <c r="L208" s="242">
        <v>24</v>
      </c>
    </row>
    <row r="209" spans="1:12" x14ac:dyDescent="0.25">
      <c r="A209" s="123" t="s">
        <v>445</v>
      </c>
      <c r="B209" s="124" t="s">
        <v>446</v>
      </c>
      <c r="C209" s="241">
        <v>10</v>
      </c>
      <c r="D209" s="241">
        <v>0</v>
      </c>
      <c r="E209" s="241">
        <v>0</v>
      </c>
      <c r="F209" s="241">
        <v>0</v>
      </c>
      <c r="G209" s="241">
        <v>0</v>
      </c>
      <c r="H209" s="241">
        <v>0</v>
      </c>
      <c r="I209" s="241">
        <v>0</v>
      </c>
      <c r="J209" s="241">
        <v>0</v>
      </c>
      <c r="K209" s="241">
        <v>0</v>
      </c>
      <c r="L209" s="241">
        <v>10</v>
      </c>
    </row>
    <row r="210" spans="1:12" x14ac:dyDescent="0.25">
      <c r="A210" s="127" t="s">
        <v>445</v>
      </c>
      <c r="B210" s="128" t="s">
        <v>447</v>
      </c>
      <c r="C210" s="242">
        <v>0</v>
      </c>
      <c r="D210" s="242">
        <v>0</v>
      </c>
      <c r="E210" s="242">
        <v>5</v>
      </c>
      <c r="F210" s="242">
        <v>3</v>
      </c>
      <c r="G210" s="242">
        <v>1</v>
      </c>
      <c r="H210" s="242">
        <v>1</v>
      </c>
      <c r="I210" s="242">
        <v>0</v>
      </c>
      <c r="J210" s="242">
        <v>1</v>
      </c>
      <c r="K210" s="242">
        <v>0</v>
      </c>
      <c r="L210" s="242">
        <v>11</v>
      </c>
    </row>
    <row r="211" spans="1:12" x14ac:dyDescent="0.25">
      <c r="A211" s="123" t="s">
        <v>445</v>
      </c>
      <c r="B211" s="124" t="s">
        <v>448</v>
      </c>
      <c r="C211" s="241">
        <v>6</v>
      </c>
      <c r="D211" s="241">
        <v>0</v>
      </c>
      <c r="E211" s="241">
        <v>1</v>
      </c>
      <c r="F211" s="241">
        <v>3</v>
      </c>
      <c r="G211" s="241">
        <v>10</v>
      </c>
      <c r="H211" s="241">
        <v>3</v>
      </c>
      <c r="I211" s="241">
        <v>1</v>
      </c>
      <c r="J211" s="241">
        <v>1</v>
      </c>
      <c r="K211" s="241">
        <v>0</v>
      </c>
      <c r="L211" s="241">
        <v>25</v>
      </c>
    </row>
    <row r="212" spans="1:12" x14ac:dyDescent="0.25">
      <c r="A212" s="127" t="s">
        <v>445</v>
      </c>
      <c r="B212" s="128" t="s">
        <v>449</v>
      </c>
      <c r="C212" s="242">
        <v>2</v>
      </c>
      <c r="D212" s="242">
        <v>0</v>
      </c>
      <c r="E212" s="242">
        <v>7</v>
      </c>
      <c r="F212" s="242">
        <v>4</v>
      </c>
      <c r="G212" s="242">
        <v>1</v>
      </c>
      <c r="H212" s="242">
        <v>3</v>
      </c>
      <c r="I212" s="242">
        <v>0</v>
      </c>
      <c r="J212" s="242">
        <v>0</v>
      </c>
      <c r="K212" s="242">
        <v>0</v>
      </c>
      <c r="L212" s="242">
        <v>17</v>
      </c>
    </row>
    <row r="213" spans="1:12" x14ac:dyDescent="0.25">
      <c r="A213" s="123" t="s">
        <v>445</v>
      </c>
      <c r="B213" s="124" t="s">
        <v>450</v>
      </c>
      <c r="C213" s="241">
        <v>1</v>
      </c>
      <c r="D213" s="241">
        <v>0</v>
      </c>
      <c r="E213" s="241">
        <v>1</v>
      </c>
      <c r="F213" s="241">
        <v>12</v>
      </c>
      <c r="G213" s="241">
        <v>2</v>
      </c>
      <c r="H213" s="241">
        <v>2</v>
      </c>
      <c r="I213" s="241">
        <v>0</v>
      </c>
      <c r="J213" s="241">
        <v>0</v>
      </c>
      <c r="K213" s="241">
        <v>0</v>
      </c>
      <c r="L213" s="241">
        <v>18</v>
      </c>
    </row>
    <row r="214" spans="1:12" x14ac:dyDescent="0.25">
      <c r="A214" s="127" t="s">
        <v>445</v>
      </c>
      <c r="B214" s="128" t="s">
        <v>451</v>
      </c>
      <c r="C214" s="242">
        <v>0</v>
      </c>
      <c r="D214" s="242">
        <v>13</v>
      </c>
      <c r="E214" s="242">
        <v>4</v>
      </c>
      <c r="F214" s="242">
        <v>4</v>
      </c>
      <c r="G214" s="242">
        <v>0</v>
      </c>
      <c r="H214" s="242">
        <v>0</v>
      </c>
      <c r="I214" s="242">
        <v>0</v>
      </c>
      <c r="J214" s="242">
        <v>0</v>
      </c>
      <c r="K214" s="242">
        <v>0</v>
      </c>
      <c r="L214" s="242">
        <v>21</v>
      </c>
    </row>
    <row r="215" spans="1:12" x14ac:dyDescent="0.25">
      <c r="A215" s="123" t="s">
        <v>445</v>
      </c>
      <c r="B215" s="124" t="s">
        <v>452</v>
      </c>
      <c r="C215" s="241">
        <v>7</v>
      </c>
      <c r="D215" s="241">
        <v>0</v>
      </c>
      <c r="E215" s="241">
        <v>6</v>
      </c>
      <c r="F215" s="241">
        <v>5</v>
      </c>
      <c r="G215" s="241">
        <v>0</v>
      </c>
      <c r="H215" s="241">
        <v>4</v>
      </c>
      <c r="I215" s="241">
        <v>2</v>
      </c>
      <c r="J215" s="241">
        <v>0</v>
      </c>
      <c r="K215" s="241">
        <v>0</v>
      </c>
      <c r="L215" s="241">
        <v>24</v>
      </c>
    </row>
    <row r="216" spans="1:12" x14ac:dyDescent="0.25">
      <c r="A216" s="127" t="s">
        <v>445</v>
      </c>
      <c r="B216" s="128" t="s">
        <v>453</v>
      </c>
      <c r="C216" s="242">
        <v>9</v>
      </c>
      <c r="D216" s="242">
        <v>5</v>
      </c>
      <c r="E216" s="242">
        <v>0</v>
      </c>
      <c r="F216" s="242">
        <v>4</v>
      </c>
      <c r="G216" s="242">
        <v>3</v>
      </c>
      <c r="H216" s="242">
        <v>0</v>
      </c>
      <c r="I216" s="242">
        <v>1</v>
      </c>
      <c r="J216" s="242">
        <v>1</v>
      </c>
      <c r="K216" s="242">
        <v>0</v>
      </c>
      <c r="L216" s="242">
        <v>23</v>
      </c>
    </row>
    <row r="217" spans="1:12" x14ac:dyDescent="0.25">
      <c r="A217" s="123" t="s">
        <v>445</v>
      </c>
      <c r="B217" s="124" t="s">
        <v>454</v>
      </c>
      <c r="C217" s="241">
        <v>0</v>
      </c>
      <c r="D217" s="241">
        <v>2</v>
      </c>
      <c r="E217" s="241">
        <v>7</v>
      </c>
      <c r="F217" s="241">
        <v>6</v>
      </c>
      <c r="G217" s="241">
        <v>0</v>
      </c>
      <c r="H217" s="241">
        <v>4</v>
      </c>
      <c r="I217" s="241">
        <v>1</v>
      </c>
      <c r="J217" s="241">
        <v>0</v>
      </c>
      <c r="K217" s="241">
        <v>0</v>
      </c>
      <c r="L217" s="241">
        <v>20</v>
      </c>
    </row>
    <row r="218" spans="1:12" x14ac:dyDescent="0.25">
      <c r="A218" s="127" t="s">
        <v>455</v>
      </c>
      <c r="B218" s="128" t="s">
        <v>456</v>
      </c>
      <c r="C218" s="242">
        <v>20</v>
      </c>
      <c r="D218" s="242">
        <v>3</v>
      </c>
      <c r="E218" s="242">
        <v>6</v>
      </c>
      <c r="F218" s="242">
        <v>6</v>
      </c>
      <c r="G218" s="242">
        <v>3</v>
      </c>
      <c r="H218" s="242">
        <v>1</v>
      </c>
      <c r="I218" s="242">
        <v>0</v>
      </c>
      <c r="J218" s="242">
        <v>0</v>
      </c>
      <c r="K218" s="242">
        <v>1</v>
      </c>
      <c r="L218" s="242">
        <v>40</v>
      </c>
    </row>
    <row r="219" spans="1:12" x14ac:dyDescent="0.25">
      <c r="A219" s="123" t="s">
        <v>457</v>
      </c>
      <c r="B219" s="124" t="s">
        <v>458</v>
      </c>
      <c r="C219" s="241">
        <v>0</v>
      </c>
      <c r="D219" s="241">
        <v>2</v>
      </c>
      <c r="E219" s="241">
        <v>6</v>
      </c>
      <c r="F219" s="241">
        <v>14</v>
      </c>
      <c r="G219" s="241">
        <v>3</v>
      </c>
      <c r="H219" s="241">
        <v>5</v>
      </c>
      <c r="I219" s="241">
        <v>1</v>
      </c>
      <c r="J219" s="241">
        <v>2</v>
      </c>
      <c r="K219" s="241">
        <v>0</v>
      </c>
      <c r="L219" s="241">
        <v>33</v>
      </c>
    </row>
    <row r="220" spans="1:12" x14ac:dyDescent="0.25">
      <c r="A220" s="127" t="s">
        <v>457</v>
      </c>
      <c r="B220" s="128" t="s">
        <v>459</v>
      </c>
      <c r="C220" s="242">
        <v>126</v>
      </c>
      <c r="D220" s="242">
        <v>0</v>
      </c>
      <c r="E220" s="242">
        <v>0</v>
      </c>
      <c r="F220" s="242">
        <v>0</v>
      </c>
      <c r="G220" s="242">
        <v>0</v>
      </c>
      <c r="H220" s="242">
        <v>0</v>
      </c>
      <c r="I220" s="242">
        <v>0</v>
      </c>
      <c r="J220" s="242">
        <v>0</v>
      </c>
      <c r="K220" s="242">
        <v>0</v>
      </c>
      <c r="L220" s="242">
        <v>126</v>
      </c>
    </row>
    <row r="221" spans="1:12" x14ac:dyDescent="0.25">
      <c r="A221" s="123" t="s">
        <v>457</v>
      </c>
      <c r="B221" s="124" t="s">
        <v>460</v>
      </c>
      <c r="C221" s="241">
        <v>0</v>
      </c>
      <c r="D221" s="241">
        <v>0</v>
      </c>
      <c r="E221" s="241">
        <v>2</v>
      </c>
      <c r="F221" s="241">
        <v>6</v>
      </c>
      <c r="G221" s="241">
        <v>3</v>
      </c>
      <c r="H221" s="241">
        <v>7</v>
      </c>
      <c r="I221" s="241">
        <v>0</v>
      </c>
      <c r="J221" s="241">
        <v>0</v>
      </c>
      <c r="K221" s="241">
        <v>0</v>
      </c>
      <c r="L221" s="241">
        <v>18</v>
      </c>
    </row>
    <row r="222" spans="1:12" x14ac:dyDescent="0.25">
      <c r="A222" s="127" t="s">
        <v>457</v>
      </c>
      <c r="B222" s="128" t="s">
        <v>461</v>
      </c>
      <c r="C222" s="242">
        <v>6</v>
      </c>
      <c r="D222" s="242">
        <v>3</v>
      </c>
      <c r="E222" s="242">
        <v>5</v>
      </c>
      <c r="F222" s="242">
        <v>2</v>
      </c>
      <c r="G222" s="242">
        <v>2</v>
      </c>
      <c r="H222" s="242">
        <v>1</v>
      </c>
      <c r="I222" s="242">
        <v>0</v>
      </c>
      <c r="J222" s="242">
        <v>0</v>
      </c>
      <c r="K222" s="242">
        <v>0</v>
      </c>
      <c r="L222" s="242">
        <v>19</v>
      </c>
    </row>
    <row r="223" spans="1:12" x14ac:dyDescent="0.25">
      <c r="A223" s="123" t="s">
        <v>457</v>
      </c>
      <c r="B223" s="124" t="s">
        <v>462</v>
      </c>
      <c r="C223" s="241">
        <v>17</v>
      </c>
      <c r="D223" s="241">
        <v>0</v>
      </c>
      <c r="E223" s="241">
        <v>0</v>
      </c>
      <c r="F223" s="241">
        <v>0</v>
      </c>
      <c r="G223" s="241">
        <v>0</v>
      </c>
      <c r="H223" s="241">
        <v>0</v>
      </c>
      <c r="I223" s="241">
        <v>0</v>
      </c>
      <c r="J223" s="241">
        <v>0</v>
      </c>
      <c r="K223" s="241">
        <v>0</v>
      </c>
      <c r="L223" s="241">
        <v>17</v>
      </c>
    </row>
    <row r="224" spans="1:12" x14ac:dyDescent="0.25">
      <c r="A224" s="127" t="s">
        <v>457</v>
      </c>
      <c r="B224" s="128" t="s">
        <v>463</v>
      </c>
      <c r="C224" s="242">
        <v>9</v>
      </c>
      <c r="D224" s="242">
        <v>0</v>
      </c>
      <c r="E224" s="242">
        <v>5</v>
      </c>
      <c r="F224" s="242">
        <v>4</v>
      </c>
      <c r="G224" s="242">
        <v>0</v>
      </c>
      <c r="H224" s="242">
        <v>1</v>
      </c>
      <c r="I224" s="242">
        <v>0</v>
      </c>
      <c r="J224" s="242">
        <v>0</v>
      </c>
      <c r="K224" s="242">
        <v>0</v>
      </c>
      <c r="L224" s="242">
        <v>19</v>
      </c>
    </row>
    <row r="225" spans="1:12" x14ac:dyDescent="0.25">
      <c r="A225" s="123" t="s">
        <v>464</v>
      </c>
      <c r="B225" s="124" t="s">
        <v>465</v>
      </c>
      <c r="C225" s="241">
        <v>0</v>
      </c>
      <c r="D225" s="241">
        <v>0</v>
      </c>
      <c r="E225" s="241">
        <v>3</v>
      </c>
      <c r="F225" s="241">
        <v>6</v>
      </c>
      <c r="G225" s="241">
        <v>0</v>
      </c>
      <c r="H225" s="241">
        <v>1</v>
      </c>
      <c r="I225" s="241">
        <v>2</v>
      </c>
      <c r="J225" s="241">
        <v>0</v>
      </c>
      <c r="K225" s="241">
        <v>0</v>
      </c>
      <c r="L225" s="241">
        <v>12</v>
      </c>
    </row>
    <row r="226" spans="1:12" x14ac:dyDescent="0.25">
      <c r="A226" s="127" t="s">
        <v>464</v>
      </c>
      <c r="B226" s="128" t="s">
        <v>466</v>
      </c>
      <c r="C226" s="242">
        <v>2</v>
      </c>
      <c r="D226" s="242">
        <v>3</v>
      </c>
      <c r="E226" s="242">
        <v>3</v>
      </c>
      <c r="F226" s="242">
        <v>9</v>
      </c>
      <c r="G226" s="242">
        <v>3</v>
      </c>
      <c r="H226" s="242">
        <v>0</v>
      </c>
      <c r="I226" s="242">
        <v>0</v>
      </c>
      <c r="J226" s="242">
        <v>2</v>
      </c>
      <c r="K226" s="242">
        <v>0</v>
      </c>
      <c r="L226" s="242">
        <v>22</v>
      </c>
    </row>
    <row r="227" spans="1:12" x14ac:dyDescent="0.25">
      <c r="A227" s="123" t="s">
        <v>464</v>
      </c>
      <c r="B227" s="124" t="s">
        <v>467</v>
      </c>
      <c r="C227" s="241">
        <v>3</v>
      </c>
      <c r="D227" s="241">
        <v>0</v>
      </c>
      <c r="E227" s="241">
        <v>3</v>
      </c>
      <c r="F227" s="241">
        <v>4</v>
      </c>
      <c r="G227" s="241">
        <v>0</v>
      </c>
      <c r="H227" s="241">
        <v>1</v>
      </c>
      <c r="I227" s="241">
        <v>2</v>
      </c>
      <c r="J227" s="241">
        <v>0</v>
      </c>
      <c r="K227" s="241">
        <v>0</v>
      </c>
      <c r="L227" s="241">
        <v>13</v>
      </c>
    </row>
    <row r="228" spans="1:12" x14ac:dyDescent="0.25">
      <c r="A228" s="127" t="s">
        <v>464</v>
      </c>
      <c r="B228" s="128" t="s">
        <v>468</v>
      </c>
      <c r="C228" s="242">
        <v>0</v>
      </c>
      <c r="D228" s="242">
        <v>1</v>
      </c>
      <c r="E228" s="242">
        <v>1</v>
      </c>
      <c r="F228" s="242">
        <v>5</v>
      </c>
      <c r="G228" s="242">
        <v>1</v>
      </c>
      <c r="H228" s="242">
        <v>1</v>
      </c>
      <c r="I228" s="242">
        <v>1</v>
      </c>
      <c r="J228" s="242">
        <v>0</v>
      </c>
      <c r="K228" s="242">
        <v>0</v>
      </c>
      <c r="L228" s="242">
        <v>10</v>
      </c>
    </row>
    <row r="229" spans="1:12" x14ac:dyDescent="0.25">
      <c r="A229" s="123" t="s">
        <v>464</v>
      </c>
      <c r="B229" s="124" t="s">
        <v>469</v>
      </c>
      <c r="C229" s="241">
        <v>2</v>
      </c>
      <c r="D229" s="241">
        <v>2</v>
      </c>
      <c r="E229" s="241">
        <v>5</v>
      </c>
      <c r="F229" s="241">
        <v>6</v>
      </c>
      <c r="G229" s="241">
        <v>4</v>
      </c>
      <c r="H229" s="241">
        <v>0</v>
      </c>
      <c r="I229" s="241">
        <v>0</v>
      </c>
      <c r="J229" s="241">
        <v>0</v>
      </c>
      <c r="K229" s="241">
        <v>0</v>
      </c>
      <c r="L229" s="241">
        <v>19</v>
      </c>
    </row>
    <row r="230" spans="1:12" x14ac:dyDescent="0.25">
      <c r="A230" s="127" t="s">
        <v>464</v>
      </c>
      <c r="B230" s="128" t="s">
        <v>470</v>
      </c>
      <c r="C230" s="242">
        <v>161</v>
      </c>
      <c r="D230" s="242">
        <v>18</v>
      </c>
      <c r="E230" s="242">
        <v>19</v>
      </c>
      <c r="F230" s="242">
        <v>26</v>
      </c>
      <c r="G230" s="242">
        <v>17</v>
      </c>
      <c r="H230" s="242">
        <v>16</v>
      </c>
      <c r="I230" s="242">
        <v>3</v>
      </c>
      <c r="J230" s="242">
        <v>20</v>
      </c>
      <c r="K230" s="242">
        <v>0</v>
      </c>
      <c r="L230" s="242">
        <v>280</v>
      </c>
    </row>
    <row r="231" spans="1:12" x14ac:dyDescent="0.25">
      <c r="A231" s="123" t="s">
        <v>464</v>
      </c>
      <c r="B231" s="124" t="s">
        <v>471</v>
      </c>
      <c r="C231" s="241">
        <v>1</v>
      </c>
      <c r="D231" s="241">
        <v>0</v>
      </c>
      <c r="E231" s="241">
        <v>3</v>
      </c>
      <c r="F231" s="241">
        <v>8</v>
      </c>
      <c r="G231" s="241">
        <v>3</v>
      </c>
      <c r="H231" s="241">
        <v>0</v>
      </c>
      <c r="I231" s="241">
        <v>0</v>
      </c>
      <c r="J231" s="241">
        <v>1</v>
      </c>
      <c r="K231" s="241">
        <v>0</v>
      </c>
      <c r="L231" s="241">
        <v>16</v>
      </c>
    </row>
    <row r="232" spans="1:12" x14ac:dyDescent="0.25">
      <c r="A232" s="127" t="s">
        <v>464</v>
      </c>
      <c r="B232" s="128" t="s">
        <v>472</v>
      </c>
      <c r="C232" s="242">
        <v>1</v>
      </c>
      <c r="D232" s="242">
        <v>0</v>
      </c>
      <c r="E232" s="242">
        <v>8</v>
      </c>
      <c r="F232" s="242">
        <v>8</v>
      </c>
      <c r="G232" s="242">
        <v>3</v>
      </c>
      <c r="H232" s="242">
        <v>2</v>
      </c>
      <c r="I232" s="242">
        <v>1</v>
      </c>
      <c r="J232" s="242">
        <v>0</v>
      </c>
      <c r="K232" s="242">
        <v>0</v>
      </c>
      <c r="L232" s="242">
        <v>23</v>
      </c>
    </row>
    <row r="233" spans="1:12" x14ac:dyDescent="0.25">
      <c r="A233" s="123" t="s">
        <v>473</v>
      </c>
      <c r="B233" s="124" t="s">
        <v>474</v>
      </c>
      <c r="C233" s="241">
        <v>22</v>
      </c>
      <c r="D233" s="241">
        <v>4</v>
      </c>
      <c r="E233" s="241">
        <v>0</v>
      </c>
      <c r="F233" s="241">
        <v>0</v>
      </c>
      <c r="G233" s="241">
        <v>0</v>
      </c>
      <c r="H233" s="241">
        <v>0</v>
      </c>
      <c r="I233" s="241">
        <v>0</v>
      </c>
      <c r="J233" s="241">
        <v>0</v>
      </c>
      <c r="K233" s="241">
        <v>0</v>
      </c>
      <c r="L233" s="241">
        <v>26</v>
      </c>
    </row>
    <row r="234" spans="1:12" x14ac:dyDescent="0.25">
      <c r="A234" s="127" t="s">
        <v>475</v>
      </c>
      <c r="B234" s="128" t="s">
        <v>476</v>
      </c>
      <c r="C234" s="242">
        <v>2</v>
      </c>
      <c r="D234" s="242">
        <v>1</v>
      </c>
      <c r="E234" s="242">
        <v>0</v>
      </c>
      <c r="F234" s="242">
        <v>0</v>
      </c>
      <c r="G234" s="242">
        <v>0</v>
      </c>
      <c r="H234" s="242">
        <v>1</v>
      </c>
      <c r="I234" s="242">
        <v>2</v>
      </c>
      <c r="J234" s="242">
        <v>1</v>
      </c>
      <c r="K234" s="242">
        <v>16</v>
      </c>
      <c r="L234" s="242">
        <v>23</v>
      </c>
    </row>
    <row r="235" spans="1:12" x14ac:dyDescent="0.25">
      <c r="A235" s="123" t="s">
        <v>477</v>
      </c>
      <c r="B235" s="124" t="s">
        <v>478</v>
      </c>
      <c r="C235" s="241">
        <v>37</v>
      </c>
      <c r="D235" s="241">
        <v>0</v>
      </c>
      <c r="E235" s="241">
        <v>10</v>
      </c>
      <c r="F235" s="241">
        <v>0</v>
      </c>
      <c r="G235" s="241">
        <v>0</v>
      </c>
      <c r="H235" s="241">
        <v>0</v>
      </c>
      <c r="I235" s="241">
        <v>0</v>
      </c>
      <c r="J235" s="241">
        <v>1</v>
      </c>
      <c r="K235" s="241">
        <v>0</v>
      </c>
      <c r="L235" s="241">
        <v>48</v>
      </c>
    </row>
    <row r="236" spans="1:12" x14ac:dyDescent="0.25">
      <c r="A236" s="127" t="s">
        <v>477</v>
      </c>
      <c r="B236" s="128" t="s">
        <v>479</v>
      </c>
      <c r="C236" s="242">
        <v>16</v>
      </c>
      <c r="D236" s="242">
        <v>5</v>
      </c>
      <c r="E236" s="242">
        <v>0</v>
      </c>
      <c r="F236" s="242">
        <v>1</v>
      </c>
      <c r="G236" s="242">
        <v>0</v>
      </c>
      <c r="H236" s="242">
        <v>0</v>
      </c>
      <c r="I236" s="242">
        <v>0</v>
      </c>
      <c r="J236" s="242">
        <v>0</v>
      </c>
      <c r="K236" s="242">
        <v>0</v>
      </c>
      <c r="L236" s="242">
        <v>22</v>
      </c>
    </row>
    <row r="237" spans="1:12" x14ac:dyDescent="0.25">
      <c r="A237" s="123" t="s">
        <v>477</v>
      </c>
      <c r="B237" s="124" t="s">
        <v>480</v>
      </c>
      <c r="C237" s="241">
        <v>0</v>
      </c>
      <c r="D237" s="241">
        <v>6</v>
      </c>
      <c r="E237" s="241">
        <v>0</v>
      </c>
      <c r="F237" s="241">
        <v>1</v>
      </c>
      <c r="G237" s="241">
        <v>0</v>
      </c>
      <c r="H237" s="241">
        <v>0</v>
      </c>
      <c r="I237" s="241">
        <v>0</v>
      </c>
      <c r="J237" s="241">
        <v>0</v>
      </c>
      <c r="K237" s="241">
        <v>0</v>
      </c>
      <c r="L237" s="241">
        <v>7</v>
      </c>
    </row>
    <row r="238" spans="1:12" x14ac:dyDescent="0.25">
      <c r="A238" s="127" t="s">
        <v>477</v>
      </c>
      <c r="B238" s="128" t="s">
        <v>481</v>
      </c>
      <c r="C238" s="242">
        <v>0</v>
      </c>
      <c r="D238" s="242">
        <v>0</v>
      </c>
      <c r="E238" s="242">
        <v>5</v>
      </c>
      <c r="F238" s="242">
        <v>5</v>
      </c>
      <c r="G238" s="242">
        <v>1</v>
      </c>
      <c r="H238" s="242">
        <v>3</v>
      </c>
      <c r="I238" s="242">
        <v>1</v>
      </c>
      <c r="J238" s="242">
        <v>0</v>
      </c>
      <c r="K238" s="242">
        <v>0</v>
      </c>
      <c r="L238" s="242">
        <v>15</v>
      </c>
    </row>
    <row r="239" spans="1:12" x14ac:dyDescent="0.25">
      <c r="A239" s="123" t="s">
        <v>477</v>
      </c>
      <c r="B239" s="124" t="s">
        <v>482</v>
      </c>
      <c r="C239" s="241">
        <v>0</v>
      </c>
      <c r="D239" s="241">
        <v>1</v>
      </c>
      <c r="E239" s="241">
        <v>3</v>
      </c>
      <c r="F239" s="241">
        <v>2</v>
      </c>
      <c r="G239" s="241">
        <v>0</v>
      </c>
      <c r="H239" s="241">
        <v>2</v>
      </c>
      <c r="I239" s="241">
        <v>0</v>
      </c>
      <c r="J239" s="241">
        <v>2</v>
      </c>
      <c r="K239" s="241">
        <v>0</v>
      </c>
      <c r="L239" s="241">
        <v>10</v>
      </c>
    </row>
    <row r="240" spans="1:12" x14ac:dyDescent="0.25">
      <c r="A240" s="127" t="s">
        <v>483</v>
      </c>
      <c r="B240" s="128" t="s">
        <v>484</v>
      </c>
      <c r="C240" s="242">
        <v>10</v>
      </c>
      <c r="D240" s="242">
        <v>8</v>
      </c>
      <c r="E240" s="242">
        <v>2</v>
      </c>
      <c r="F240" s="242">
        <v>1</v>
      </c>
      <c r="G240" s="242">
        <v>4</v>
      </c>
      <c r="H240" s="242">
        <v>0</v>
      </c>
      <c r="I240" s="242">
        <v>1</v>
      </c>
      <c r="J240" s="242">
        <v>0</v>
      </c>
      <c r="K240" s="242">
        <v>0</v>
      </c>
      <c r="L240" s="242">
        <v>26</v>
      </c>
    </row>
    <row r="241" spans="1:12" x14ac:dyDescent="0.25">
      <c r="A241" s="123" t="s">
        <v>483</v>
      </c>
      <c r="B241" s="124" t="s">
        <v>485</v>
      </c>
      <c r="C241" s="241">
        <v>4</v>
      </c>
      <c r="D241" s="241">
        <v>2</v>
      </c>
      <c r="E241" s="241">
        <v>7</v>
      </c>
      <c r="F241" s="241">
        <v>6</v>
      </c>
      <c r="G241" s="241">
        <v>5</v>
      </c>
      <c r="H241" s="241">
        <v>2</v>
      </c>
      <c r="I241" s="241">
        <v>1</v>
      </c>
      <c r="J241" s="241">
        <v>0</v>
      </c>
      <c r="K241" s="241">
        <v>0</v>
      </c>
      <c r="L241" s="241">
        <v>27</v>
      </c>
    </row>
    <row r="242" spans="1:12" x14ac:dyDescent="0.25">
      <c r="A242" s="127" t="s">
        <v>483</v>
      </c>
      <c r="B242" s="128" t="s">
        <v>486</v>
      </c>
      <c r="C242" s="242">
        <v>18</v>
      </c>
      <c r="D242" s="242">
        <v>2</v>
      </c>
      <c r="E242" s="242">
        <v>1</v>
      </c>
      <c r="F242" s="242">
        <v>7</v>
      </c>
      <c r="G242" s="242">
        <v>8</v>
      </c>
      <c r="H242" s="242">
        <v>1</v>
      </c>
      <c r="I242" s="242">
        <v>0</v>
      </c>
      <c r="J242" s="242">
        <v>0</v>
      </c>
      <c r="K242" s="242">
        <v>0</v>
      </c>
      <c r="L242" s="242">
        <v>37</v>
      </c>
    </row>
    <row r="243" spans="1:12" x14ac:dyDescent="0.25">
      <c r="A243" s="123" t="s">
        <v>483</v>
      </c>
      <c r="B243" s="124" t="s">
        <v>487</v>
      </c>
      <c r="C243" s="241">
        <v>6</v>
      </c>
      <c r="D243" s="241">
        <v>4</v>
      </c>
      <c r="E243" s="241">
        <v>7</v>
      </c>
      <c r="F243" s="241">
        <v>6</v>
      </c>
      <c r="G243" s="241">
        <v>2</v>
      </c>
      <c r="H243" s="241">
        <v>2</v>
      </c>
      <c r="I243" s="241">
        <v>0</v>
      </c>
      <c r="J243" s="241">
        <v>4</v>
      </c>
      <c r="K243" s="241">
        <v>1</v>
      </c>
      <c r="L243" s="241">
        <v>32</v>
      </c>
    </row>
    <row r="244" spans="1:12" x14ac:dyDescent="0.25">
      <c r="A244" s="127" t="s">
        <v>483</v>
      </c>
      <c r="B244" s="128" t="s">
        <v>488</v>
      </c>
      <c r="C244" s="242">
        <v>22</v>
      </c>
      <c r="D244" s="242">
        <v>0</v>
      </c>
      <c r="E244" s="242">
        <v>8</v>
      </c>
      <c r="F244" s="242">
        <v>9</v>
      </c>
      <c r="G244" s="242">
        <v>3</v>
      </c>
      <c r="H244" s="242">
        <v>3</v>
      </c>
      <c r="I244" s="242">
        <v>4</v>
      </c>
      <c r="J244" s="242">
        <v>0</v>
      </c>
      <c r="K244" s="242">
        <v>0</v>
      </c>
      <c r="L244" s="242">
        <v>49</v>
      </c>
    </row>
    <row r="245" spans="1:12" x14ac:dyDescent="0.25">
      <c r="A245" s="123" t="s">
        <v>483</v>
      </c>
      <c r="B245" s="124" t="s">
        <v>489</v>
      </c>
      <c r="C245" s="241">
        <v>6</v>
      </c>
      <c r="D245" s="241">
        <v>0</v>
      </c>
      <c r="E245" s="241">
        <v>0</v>
      </c>
      <c r="F245" s="241">
        <v>1</v>
      </c>
      <c r="G245" s="241">
        <v>1</v>
      </c>
      <c r="H245" s="241">
        <v>3</v>
      </c>
      <c r="I245" s="241">
        <v>1</v>
      </c>
      <c r="J245" s="241">
        <v>0</v>
      </c>
      <c r="K245" s="241">
        <v>0</v>
      </c>
      <c r="L245" s="241">
        <v>12</v>
      </c>
    </row>
    <row r="246" spans="1:12" x14ac:dyDescent="0.25">
      <c r="A246" s="127" t="s">
        <v>483</v>
      </c>
      <c r="B246" s="128" t="s">
        <v>490</v>
      </c>
      <c r="C246" s="242">
        <v>2</v>
      </c>
      <c r="D246" s="242">
        <v>9</v>
      </c>
      <c r="E246" s="242">
        <v>5</v>
      </c>
      <c r="F246" s="242">
        <v>2</v>
      </c>
      <c r="G246" s="242">
        <v>6</v>
      </c>
      <c r="H246" s="242">
        <v>0</v>
      </c>
      <c r="I246" s="242">
        <v>0</v>
      </c>
      <c r="J246" s="242">
        <v>0</v>
      </c>
      <c r="K246" s="242">
        <v>0</v>
      </c>
      <c r="L246" s="242">
        <v>24</v>
      </c>
    </row>
    <row r="247" spans="1:12" x14ac:dyDescent="0.25">
      <c r="A247" s="123" t="s">
        <v>483</v>
      </c>
      <c r="B247" s="124" t="s">
        <v>491</v>
      </c>
      <c r="C247" s="241">
        <v>9</v>
      </c>
      <c r="D247" s="241">
        <v>2</v>
      </c>
      <c r="E247" s="241">
        <v>3</v>
      </c>
      <c r="F247" s="241">
        <v>3</v>
      </c>
      <c r="G247" s="241">
        <v>3</v>
      </c>
      <c r="H247" s="241">
        <v>4</v>
      </c>
      <c r="I247" s="241">
        <v>2</v>
      </c>
      <c r="J247" s="241">
        <v>0</v>
      </c>
      <c r="K247" s="241">
        <v>0</v>
      </c>
      <c r="L247" s="241">
        <v>26</v>
      </c>
    </row>
    <row r="248" spans="1:12" x14ac:dyDescent="0.25">
      <c r="A248" s="127" t="s">
        <v>492</v>
      </c>
      <c r="B248" s="128" t="s">
        <v>493</v>
      </c>
      <c r="C248" s="242">
        <v>5</v>
      </c>
      <c r="D248" s="242">
        <v>0</v>
      </c>
      <c r="E248" s="242">
        <v>1</v>
      </c>
      <c r="F248" s="242">
        <v>0</v>
      </c>
      <c r="G248" s="242">
        <v>0</v>
      </c>
      <c r="H248" s="242">
        <v>0</v>
      </c>
      <c r="I248" s="242">
        <v>0</v>
      </c>
      <c r="J248" s="242">
        <v>0</v>
      </c>
      <c r="K248" s="242">
        <v>0</v>
      </c>
      <c r="L248" s="242">
        <v>6</v>
      </c>
    </row>
    <row r="249" spans="1:12" x14ac:dyDescent="0.25">
      <c r="A249" s="123" t="s">
        <v>494</v>
      </c>
      <c r="B249" s="124" t="s">
        <v>495</v>
      </c>
      <c r="C249" s="241">
        <v>14</v>
      </c>
      <c r="D249" s="241">
        <v>1</v>
      </c>
      <c r="E249" s="241">
        <v>4</v>
      </c>
      <c r="F249" s="241">
        <v>5</v>
      </c>
      <c r="G249" s="241">
        <v>0</v>
      </c>
      <c r="H249" s="241">
        <v>0</v>
      </c>
      <c r="I249" s="241">
        <v>0</v>
      </c>
      <c r="J249" s="241">
        <v>0</v>
      </c>
      <c r="K249" s="241">
        <v>0</v>
      </c>
      <c r="L249" s="241">
        <v>24</v>
      </c>
    </row>
    <row r="250" spans="1:12" x14ac:dyDescent="0.25">
      <c r="A250" s="127" t="s">
        <v>494</v>
      </c>
      <c r="B250" s="128" t="s">
        <v>496</v>
      </c>
      <c r="C250" s="242">
        <v>22</v>
      </c>
      <c r="D250" s="242">
        <v>6</v>
      </c>
      <c r="E250" s="242">
        <v>9</v>
      </c>
      <c r="F250" s="242">
        <v>6</v>
      </c>
      <c r="G250" s="242">
        <v>1</v>
      </c>
      <c r="H250" s="242">
        <v>2</v>
      </c>
      <c r="I250" s="242">
        <v>0</v>
      </c>
      <c r="J250" s="242">
        <v>1</v>
      </c>
      <c r="K250" s="242">
        <v>0</v>
      </c>
      <c r="L250" s="242">
        <v>47</v>
      </c>
    </row>
    <row r="251" spans="1:12" x14ac:dyDescent="0.25">
      <c r="A251" s="123" t="s">
        <v>494</v>
      </c>
      <c r="B251" s="124" t="s">
        <v>497</v>
      </c>
      <c r="C251" s="241">
        <v>7</v>
      </c>
      <c r="D251" s="241">
        <v>2</v>
      </c>
      <c r="E251" s="241">
        <v>1</v>
      </c>
      <c r="F251" s="241">
        <v>7</v>
      </c>
      <c r="G251" s="241">
        <v>0</v>
      </c>
      <c r="H251" s="241">
        <v>0</v>
      </c>
      <c r="I251" s="241">
        <v>0</v>
      </c>
      <c r="J251" s="241">
        <v>1</v>
      </c>
      <c r="K251" s="241">
        <v>0</v>
      </c>
      <c r="L251" s="241">
        <v>18</v>
      </c>
    </row>
    <row r="252" spans="1:12" x14ac:dyDescent="0.25">
      <c r="A252" s="127" t="s">
        <v>494</v>
      </c>
      <c r="B252" s="128" t="s">
        <v>498</v>
      </c>
      <c r="C252" s="242">
        <v>15</v>
      </c>
      <c r="D252" s="242">
        <v>0</v>
      </c>
      <c r="E252" s="242">
        <v>9</v>
      </c>
      <c r="F252" s="242">
        <v>6</v>
      </c>
      <c r="G252" s="242">
        <v>0</v>
      </c>
      <c r="H252" s="242">
        <v>1</v>
      </c>
      <c r="I252" s="242">
        <v>1</v>
      </c>
      <c r="J252" s="242">
        <v>0</v>
      </c>
      <c r="K252" s="242">
        <v>0</v>
      </c>
      <c r="L252" s="242">
        <v>32</v>
      </c>
    </row>
    <row r="253" spans="1:12" x14ac:dyDescent="0.25">
      <c r="A253" s="123" t="s">
        <v>494</v>
      </c>
      <c r="B253" s="124" t="s">
        <v>499</v>
      </c>
      <c r="C253" s="241">
        <v>5</v>
      </c>
      <c r="D253" s="241">
        <v>1</v>
      </c>
      <c r="E253" s="241">
        <v>5</v>
      </c>
      <c r="F253" s="241">
        <v>3</v>
      </c>
      <c r="G253" s="241">
        <v>0</v>
      </c>
      <c r="H253" s="241">
        <v>3</v>
      </c>
      <c r="I253" s="241">
        <v>1</v>
      </c>
      <c r="J253" s="241">
        <v>0</v>
      </c>
      <c r="K253" s="241">
        <v>0</v>
      </c>
      <c r="L253" s="241">
        <v>18</v>
      </c>
    </row>
    <row r="254" spans="1:12" x14ac:dyDescent="0.25">
      <c r="A254" s="248" t="s">
        <v>494</v>
      </c>
      <c r="B254" s="249" t="s">
        <v>500</v>
      </c>
      <c r="C254" s="250">
        <v>6</v>
      </c>
      <c r="D254" s="250">
        <v>2</v>
      </c>
      <c r="E254" s="250">
        <v>1</v>
      </c>
      <c r="F254" s="250">
        <v>2</v>
      </c>
      <c r="G254" s="250">
        <v>1</v>
      </c>
      <c r="H254" s="250">
        <v>1</v>
      </c>
      <c r="I254" s="250">
        <v>1</v>
      </c>
      <c r="J254" s="250">
        <v>0</v>
      </c>
      <c r="K254" s="250">
        <v>0</v>
      </c>
      <c r="L254" s="250">
        <v>14</v>
      </c>
    </row>
    <row r="255" spans="1:12" ht="13" x14ac:dyDescent="0.25">
      <c r="A255" s="123"/>
      <c r="B255" s="243" t="s">
        <v>512</v>
      </c>
      <c r="C255" s="244">
        <f>SUM(C4:C254)</f>
        <v>1857</v>
      </c>
      <c r="D255" s="244">
        <f t="shared" ref="D255:L255" si="0">SUM(D4:D254)</f>
        <v>607</v>
      </c>
      <c r="E255" s="244">
        <f t="shared" si="0"/>
        <v>1010</v>
      </c>
      <c r="F255" s="244">
        <f t="shared" si="0"/>
        <v>973</v>
      </c>
      <c r="G255" s="244">
        <f t="shared" si="0"/>
        <v>477</v>
      </c>
      <c r="H255" s="244">
        <f t="shared" si="0"/>
        <v>391</v>
      </c>
      <c r="I255" s="244">
        <f t="shared" si="0"/>
        <v>146</v>
      </c>
      <c r="J255" s="244">
        <f t="shared" si="0"/>
        <v>187</v>
      </c>
      <c r="K255" s="244">
        <f t="shared" si="0"/>
        <v>127</v>
      </c>
      <c r="L255" s="244">
        <f t="shared" si="0"/>
        <v>5775</v>
      </c>
    </row>
    <row r="256" spans="1:12" ht="13.5" thickBot="1" x14ac:dyDescent="0.3">
      <c r="A256" s="245"/>
      <c r="B256" s="246" t="s">
        <v>632</v>
      </c>
      <c r="C256" s="247">
        <f>(C255/$L$255)*100</f>
        <v>32.155844155844157</v>
      </c>
      <c r="D256" s="247">
        <f t="shared" ref="D256:L256" si="1">(D255/$L$255)*100</f>
        <v>10.510822510822511</v>
      </c>
      <c r="E256" s="247">
        <f t="shared" si="1"/>
        <v>17.489177489177489</v>
      </c>
      <c r="F256" s="247">
        <f t="shared" si="1"/>
        <v>16.848484848484848</v>
      </c>
      <c r="G256" s="247">
        <f t="shared" si="1"/>
        <v>8.2597402597402603</v>
      </c>
      <c r="H256" s="247">
        <f t="shared" si="1"/>
        <v>6.77056277056277</v>
      </c>
      <c r="I256" s="247">
        <f t="shared" si="1"/>
        <v>2.5281385281385282</v>
      </c>
      <c r="J256" s="247">
        <f t="shared" si="1"/>
        <v>3.2380952380952377</v>
      </c>
      <c r="K256" s="247">
        <f t="shared" si="1"/>
        <v>2.1991341991341993</v>
      </c>
      <c r="L256" s="247">
        <f t="shared" si="1"/>
        <v>100</v>
      </c>
    </row>
    <row r="258" spans="1:1" x14ac:dyDescent="0.25">
      <c r="A258" s="11" t="s">
        <v>504</v>
      </c>
    </row>
    <row r="259" spans="1:1" x14ac:dyDescent="0.25">
      <c r="A259" s="12" t="s">
        <v>773</v>
      </c>
    </row>
  </sheetData>
  <autoFilter ref="A3:L3"/>
  <mergeCells count="1">
    <mergeCell ref="A2:B2"/>
  </mergeCells>
  <hyperlinks>
    <hyperlink ref="A2:B2" location="TOC!A1" display="Return to Table of Contents"/>
  </hyperlinks>
  <pageMargins left="0.25" right="0.25" top="0.75" bottom="0.75" header="0.3" footer="0.3"/>
  <pageSetup scale="63" fitToWidth="0" fitToHeight="0" orientation="landscape" horizontalDpi="1200" verticalDpi="1200" r:id="rId1"/>
  <headerFooter>
    <oddHeader>&amp;L&amp;"Arial,Bold"2018-19 Survey of Allied Dental Education
Report 2 - Dental Assisting Education Programs</oddHeader>
  </headerFooter>
  <rowBreaks count="3" manualBreakCount="3">
    <brk id="116" max="11" man="1"/>
    <brk id="165" max="11" man="1"/>
    <brk id="224"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9"/>
  <sheetViews>
    <sheetView zoomScaleNormal="100" workbookViewId="0">
      <pane xSplit="2" ySplit="4" topLeftCell="C5" activePane="bottomRight" state="frozen"/>
      <selection pane="topRight" activeCell="C1" sqref="C1"/>
      <selection pane="bottomLeft" activeCell="A5" sqref="A5"/>
      <selection pane="bottomRight" sqref="A1:B1"/>
    </sheetView>
  </sheetViews>
  <sheetFormatPr defaultColWidth="9" defaultRowHeight="12.5" x14ac:dyDescent="0.25"/>
  <cols>
    <col min="1" max="1" width="5.81640625" style="118" customWidth="1"/>
    <col min="2" max="2" width="86.54296875" style="118" customWidth="1"/>
    <col min="3" max="6" width="10.1796875" style="118" customWidth="1"/>
    <col min="7" max="7" width="10.81640625" style="118" customWidth="1"/>
    <col min="8" max="11" width="10.1796875" style="118" customWidth="1"/>
    <col min="12" max="16384" width="9" style="118"/>
  </cols>
  <sheetData>
    <row r="1" spans="1:11" ht="13" x14ac:dyDescent="0.3">
      <c r="A1" s="366" t="s">
        <v>575</v>
      </c>
      <c r="B1" s="366"/>
    </row>
    <row r="2" spans="1:11" x14ac:dyDescent="0.25">
      <c r="A2" s="361" t="s">
        <v>5</v>
      </c>
      <c r="B2" s="361"/>
    </row>
    <row r="3" spans="1:11" ht="36" customHeight="1" x14ac:dyDescent="0.25">
      <c r="A3" s="251"/>
      <c r="B3" s="251"/>
      <c r="C3" s="143"/>
      <c r="D3" s="375" t="s">
        <v>640</v>
      </c>
      <c r="E3" s="375"/>
      <c r="F3" s="375"/>
      <c r="G3" s="375" t="s">
        <v>639</v>
      </c>
      <c r="H3" s="375"/>
      <c r="I3" s="375"/>
      <c r="J3" s="375"/>
      <c r="K3" s="375"/>
    </row>
    <row r="4" spans="1:11" ht="32" x14ac:dyDescent="0.3">
      <c r="A4" s="170" t="s">
        <v>197</v>
      </c>
      <c r="B4" s="121" t="s">
        <v>198</v>
      </c>
      <c r="C4" s="252" t="s">
        <v>633</v>
      </c>
      <c r="D4" s="252" t="s">
        <v>634</v>
      </c>
      <c r="E4" s="252" t="s">
        <v>635</v>
      </c>
      <c r="F4" s="252" t="s">
        <v>512</v>
      </c>
      <c r="G4" s="252" t="s">
        <v>637</v>
      </c>
      <c r="H4" s="252" t="s">
        <v>529</v>
      </c>
      <c r="I4" s="252" t="s">
        <v>638</v>
      </c>
      <c r="J4" s="252" t="s">
        <v>168</v>
      </c>
      <c r="K4" s="252" t="s">
        <v>636</v>
      </c>
    </row>
    <row r="5" spans="1:11" x14ac:dyDescent="0.25">
      <c r="A5" s="123" t="s">
        <v>201</v>
      </c>
      <c r="B5" s="124" t="s">
        <v>202</v>
      </c>
      <c r="C5" s="123">
        <v>25</v>
      </c>
      <c r="D5" s="123">
        <v>23</v>
      </c>
      <c r="E5" s="123">
        <v>0</v>
      </c>
      <c r="F5" s="123">
        <v>23</v>
      </c>
      <c r="G5" s="123">
        <v>3</v>
      </c>
      <c r="H5" s="123">
        <v>0</v>
      </c>
      <c r="I5" s="123">
        <v>15</v>
      </c>
      <c r="J5" s="123">
        <v>0</v>
      </c>
      <c r="K5" s="123">
        <v>18</v>
      </c>
    </row>
    <row r="6" spans="1:11" x14ac:dyDescent="0.25">
      <c r="A6" s="127" t="s">
        <v>201</v>
      </c>
      <c r="B6" s="128" t="s">
        <v>204</v>
      </c>
      <c r="C6" s="127">
        <v>24</v>
      </c>
      <c r="D6" s="127">
        <v>19</v>
      </c>
      <c r="E6" s="127">
        <v>0</v>
      </c>
      <c r="F6" s="127">
        <v>19</v>
      </c>
      <c r="G6" s="127">
        <v>0</v>
      </c>
      <c r="H6" s="127">
        <v>0</v>
      </c>
      <c r="I6" s="127">
        <v>17</v>
      </c>
      <c r="J6" s="127">
        <v>0</v>
      </c>
      <c r="K6" s="127">
        <v>17</v>
      </c>
    </row>
    <row r="7" spans="1:11" x14ac:dyDescent="0.25">
      <c r="A7" s="123" t="s">
        <v>201</v>
      </c>
      <c r="B7" s="124" t="s">
        <v>205</v>
      </c>
      <c r="C7" s="123">
        <v>20</v>
      </c>
      <c r="D7" s="123">
        <v>18</v>
      </c>
      <c r="E7" s="123">
        <v>0</v>
      </c>
      <c r="F7" s="123">
        <v>18</v>
      </c>
      <c r="G7" s="123">
        <v>4</v>
      </c>
      <c r="H7" s="123">
        <v>14</v>
      </c>
      <c r="I7" s="123">
        <v>0</v>
      </c>
      <c r="J7" s="123">
        <v>0</v>
      </c>
      <c r="K7" s="123">
        <v>18</v>
      </c>
    </row>
    <row r="8" spans="1:11" x14ac:dyDescent="0.25">
      <c r="A8" s="127" t="s">
        <v>201</v>
      </c>
      <c r="B8" s="128" t="s">
        <v>206</v>
      </c>
      <c r="C8" s="127">
        <v>30</v>
      </c>
      <c r="D8" s="127">
        <v>24</v>
      </c>
      <c r="E8" s="127">
        <v>0</v>
      </c>
      <c r="F8" s="127">
        <v>24</v>
      </c>
      <c r="G8" s="127">
        <v>0</v>
      </c>
      <c r="H8" s="127">
        <v>0</v>
      </c>
      <c r="I8" s="127">
        <v>8</v>
      </c>
      <c r="J8" s="127">
        <v>0</v>
      </c>
      <c r="K8" s="127">
        <v>8</v>
      </c>
    </row>
    <row r="9" spans="1:11" x14ac:dyDescent="0.25">
      <c r="A9" s="123" t="s">
        <v>201</v>
      </c>
      <c r="B9" s="124" t="s">
        <v>207</v>
      </c>
      <c r="C9" s="123">
        <v>24</v>
      </c>
      <c r="D9" s="123">
        <v>24</v>
      </c>
      <c r="E9" s="123">
        <v>0</v>
      </c>
      <c r="F9" s="123">
        <v>24</v>
      </c>
      <c r="G9" s="123">
        <v>4</v>
      </c>
      <c r="H9" s="123">
        <v>20</v>
      </c>
      <c r="I9" s="123">
        <v>0</v>
      </c>
      <c r="J9" s="123">
        <v>0</v>
      </c>
      <c r="K9" s="123">
        <v>24</v>
      </c>
    </row>
    <row r="10" spans="1:11" x14ac:dyDescent="0.25">
      <c r="A10" s="127" t="s">
        <v>208</v>
      </c>
      <c r="B10" s="128" t="s">
        <v>209</v>
      </c>
      <c r="C10" s="127">
        <v>18</v>
      </c>
      <c r="D10" s="127">
        <v>12</v>
      </c>
      <c r="E10" s="127">
        <v>0</v>
      </c>
      <c r="F10" s="127">
        <v>12</v>
      </c>
      <c r="G10" s="127">
        <v>9</v>
      </c>
      <c r="H10" s="127">
        <v>5</v>
      </c>
      <c r="I10" s="127">
        <v>0</v>
      </c>
      <c r="J10" s="127">
        <v>0</v>
      </c>
      <c r="K10" s="127">
        <v>14</v>
      </c>
    </row>
    <row r="11" spans="1:11" x14ac:dyDescent="0.25">
      <c r="A11" s="123" t="s">
        <v>210</v>
      </c>
      <c r="B11" s="124" t="s">
        <v>211</v>
      </c>
      <c r="C11" s="123">
        <v>48</v>
      </c>
      <c r="D11" s="123">
        <v>31</v>
      </c>
      <c r="E11" s="123">
        <v>0</v>
      </c>
      <c r="F11" s="123">
        <v>31</v>
      </c>
      <c r="G11" s="123">
        <v>8</v>
      </c>
      <c r="H11" s="123">
        <v>23</v>
      </c>
      <c r="I11" s="123">
        <v>0</v>
      </c>
      <c r="J11" s="123">
        <v>0</v>
      </c>
      <c r="K11" s="123">
        <v>31</v>
      </c>
    </row>
    <row r="12" spans="1:11" x14ac:dyDescent="0.25">
      <c r="A12" s="127" t="s">
        <v>210</v>
      </c>
      <c r="B12" s="128" t="s">
        <v>212</v>
      </c>
      <c r="C12" s="127">
        <v>30</v>
      </c>
      <c r="D12" s="127">
        <v>25</v>
      </c>
      <c r="E12" s="127">
        <v>0</v>
      </c>
      <c r="F12" s="127">
        <v>25</v>
      </c>
      <c r="G12" s="127">
        <v>25</v>
      </c>
      <c r="H12" s="127">
        <v>0</v>
      </c>
      <c r="I12" s="127">
        <v>0</v>
      </c>
      <c r="J12" s="127">
        <v>0</v>
      </c>
      <c r="K12" s="127">
        <v>25</v>
      </c>
    </row>
    <row r="13" spans="1:11" x14ac:dyDescent="0.25">
      <c r="A13" s="123" t="s">
        <v>210</v>
      </c>
      <c r="B13" s="124" t="s">
        <v>213</v>
      </c>
      <c r="C13" s="123">
        <v>20</v>
      </c>
      <c r="D13" s="123">
        <v>0</v>
      </c>
      <c r="E13" s="123">
        <v>6</v>
      </c>
      <c r="F13" s="123">
        <v>6</v>
      </c>
      <c r="G13" s="123">
        <v>4</v>
      </c>
      <c r="H13" s="123">
        <v>0</v>
      </c>
      <c r="I13" s="123">
        <v>0</v>
      </c>
      <c r="J13" s="123">
        <v>0</v>
      </c>
      <c r="K13" s="123">
        <v>4</v>
      </c>
    </row>
    <row r="14" spans="1:11" x14ac:dyDescent="0.25">
      <c r="A14" s="127" t="s">
        <v>214</v>
      </c>
      <c r="B14" s="128" t="s">
        <v>215</v>
      </c>
      <c r="C14" s="127">
        <v>14</v>
      </c>
      <c r="D14" s="127">
        <v>13</v>
      </c>
      <c r="E14" s="127">
        <v>0</v>
      </c>
      <c r="F14" s="127">
        <v>13</v>
      </c>
      <c r="G14" s="127">
        <v>8</v>
      </c>
      <c r="H14" s="127">
        <v>0</v>
      </c>
      <c r="I14" s="127">
        <v>0</v>
      </c>
      <c r="J14" s="127">
        <v>0</v>
      </c>
      <c r="K14" s="127">
        <v>8</v>
      </c>
    </row>
    <row r="15" spans="1:11" x14ac:dyDescent="0.25">
      <c r="A15" s="123" t="s">
        <v>214</v>
      </c>
      <c r="B15" s="124" t="s">
        <v>216</v>
      </c>
      <c r="C15" s="123">
        <v>24</v>
      </c>
      <c r="D15" s="123">
        <v>16</v>
      </c>
      <c r="E15" s="123">
        <v>0</v>
      </c>
      <c r="F15" s="123">
        <v>16</v>
      </c>
      <c r="G15" s="123">
        <v>20</v>
      </c>
      <c r="H15" s="123">
        <v>0</v>
      </c>
      <c r="I15" s="123">
        <v>0</v>
      </c>
      <c r="J15" s="123">
        <v>0</v>
      </c>
      <c r="K15" s="123">
        <v>20</v>
      </c>
    </row>
    <row r="16" spans="1:11" x14ac:dyDescent="0.25">
      <c r="A16" s="127" t="s">
        <v>217</v>
      </c>
      <c r="B16" s="128" t="s">
        <v>218</v>
      </c>
      <c r="C16" s="127">
        <v>36</v>
      </c>
      <c r="D16" s="127">
        <v>30</v>
      </c>
      <c r="E16" s="127">
        <v>0</v>
      </c>
      <c r="F16" s="127">
        <v>30</v>
      </c>
      <c r="G16" s="127">
        <v>21</v>
      </c>
      <c r="H16" s="127">
        <v>0</v>
      </c>
      <c r="I16" s="127">
        <v>0</v>
      </c>
      <c r="J16" s="127">
        <v>0</v>
      </c>
      <c r="K16" s="127">
        <v>21</v>
      </c>
    </row>
    <row r="17" spans="1:11" x14ac:dyDescent="0.25">
      <c r="A17" s="123" t="s">
        <v>217</v>
      </c>
      <c r="B17" s="124" t="s">
        <v>219</v>
      </c>
      <c r="C17" s="123">
        <v>24</v>
      </c>
      <c r="D17" s="123">
        <v>0</v>
      </c>
      <c r="E17" s="123">
        <v>0</v>
      </c>
      <c r="F17" s="123">
        <v>0</v>
      </c>
      <c r="G17" s="123">
        <v>4</v>
      </c>
      <c r="H17" s="123">
        <v>0</v>
      </c>
      <c r="I17" s="123">
        <v>2</v>
      </c>
      <c r="J17" s="123">
        <v>0</v>
      </c>
      <c r="K17" s="123">
        <v>6</v>
      </c>
    </row>
    <row r="18" spans="1:11" x14ac:dyDescent="0.25">
      <c r="A18" s="127" t="s">
        <v>217</v>
      </c>
      <c r="B18" s="128" t="s">
        <v>220</v>
      </c>
      <c r="C18" s="127">
        <v>60</v>
      </c>
      <c r="D18" s="127">
        <v>34</v>
      </c>
      <c r="E18" s="127">
        <v>0</v>
      </c>
      <c r="F18" s="127">
        <v>34</v>
      </c>
      <c r="G18" s="127">
        <v>20</v>
      </c>
      <c r="H18" s="127">
        <v>0</v>
      </c>
      <c r="I18" s="127">
        <v>5</v>
      </c>
      <c r="J18" s="127">
        <v>0</v>
      </c>
      <c r="K18" s="127">
        <v>25</v>
      </c>
    </row>
    <row r="19" spans="1:11" x14ac:dyDescent="0.25">
      <c r="A19" s="123" t="s">
        <v>217</v>
      </c>
      <c r="B19" s="124" t="s">
        <v>221</v>
      </c>
      <c r="C19" s="123">
        <v>40</v>
      </c>
      <c r="D19" s="123">
        <v>20</v>
      </c>
      <c r="E19" s="123">
        <v>14</v>
      </c>
      <c r="F19" s="123">
        <v>34</v>
      </c>
      <c r="G19" s="123">
        <v>11</v>
      </c>
      <c r="H19" s="123">
        <v>0</v>
      </c>
      <c r="I19" s="123">
        <v>4</v>
      </c>
      <c r="J19" s="123">
        <v>0</v>
      </c>
      <c r="K19" s="123">
        <v>15</v>
      </c>
    </row>
    <row r="20" spans="1:11" x14ac:dyDescent="0.25">
      <c r="A20" s="127" t="s">
        <v>217</v>
      </c>
      <c r="B20" s="128" t="s">
        <v>222</v>
      </c>
      <c r="C20" s="127">
        <v>24</v>
      </c>
      <c r="D20" s="127">
        <v>24</v>
      </c>
      <c r="E20" s="127">
        <v>0</v>
      </c>
      <c r="F20" s="127">
        <v>24</v>
      </c>
      <c r="G20" s="127">
        <v>12</v>
      </c>
      <c r="H20" s="127">
        <v>0</v>
      </c>
      <c r="I20" s="127">
        <v>4</v>
      </c>
      <c r="J20" s="127">
        <v>0</v>
      </c>
      <c r="K20" s="127">
        <v>16</v>
      </c>
    </row>
    <row r="21" spans="1:11" x14ac:dyDescent="0.25">
      <c r="A21" s="123" t="s">
        <v>217</v>
      </c>
      <c r="B21" s="124" t="s">
        <v>223</v>
      </c>
      <c r="C21" s="123">
        <v>30</v>
      </c>
      <c r="D21" s="123">
        <v>26</v>
      </c>
      <c r="E21" s="123">
        <v>0</v>
      </c>
      <c r="F21" s="123">
        <v>26</v>
      </c>
      <c r="G21" s="123">
        <v>16</v>
      </c>
      <c r="H21" s="123">
        <v>0</v>
      </c>
      <c r="I21" s="123">
        <v>0</v>
      </c>
      <c r="J21" s="123">
        <v>0</v>
      </c>
      <c r="K21" s="123">
        <v>16</v>
      </c>
    </row>
    <row r="22" spans="1:11" x14ac:dyDescent="0.25">
      <c r="A22" s="127" t="s">
        <v>217</v>
      </c>
      <c r="B22" s="128" t="s">
        <v>224</v>
      </c>
      <c r="C22" s="127">
        <v>24</v>
      </c>
      <c r="D22" s="127">
        <v>16</v>
      </c>
      <c r="E22" s="127">
        <v>0</v>
      </c>
      <c r="F22" s="127">
        <v>16</v>
      </c>
      <c r="G22" s="127">
        <v>16</v>
      </c>
      <c r="H22" s="127">
        <v>0</v>
      </c>
      <c r="I22" s="127">
        <v>6</v>
      </c>
      <c r="J22" s="127">
        <v>0</v>
      </c>
      <c r="K22" s="127">
        <v>22</v>
      </c>
    </row>
    <row r="23" spans="1:11" x14ac:dyDescent="0.25">
      <c r="A23" s="123" t="s">
        <v>217</v>
      </c>
      <c r="B23" s="124" t="s">
        <v>225</v>
      </c>
      <c r="C23" s="123">
        <v>24</v>
      </c>
      <c r="D23" s="123">
        <v>16</v>
      </c>
      <c r="E23" s="123">
        <v>0</v>
      </c>
      <c r="F23" s="123">
        <v>16</v>
      </c>
      <c r="G23" s="123">
        <v>0</v>
      </c>
      <c r="H23" s="123">
        <v>0</v>
      </c>
      <c r="I23" s="123">
        <v>15</v>
      </c>
      <c r="J23" s="123">
        <v>0</v>
      </c>
      <c r="K23" s="123">
        <v>15</v>
      </c>
    </row>
    <row r="24" spans="1:11" x14ac:dyDescent="0.25">
      <c r="A24" s="127" t="s">
        <v>217</v>
      </c>
      <c r="B24" s="128" t="s">
        <v>226</v>
      </c>
      <c r="C24" s="127">
        <v>24</v>
      </c>
      <c r="D24" s="127">
        <v>21</v>
      </c>
      <c r="E24" s="127">
        <v>0</v>
      </c>
      <c r="F24" s="127">
        <v>21</v>
      </c>
      <c r="G24" s="127">
        <v>14</v>
      </c>
      <c r="H24" s="127">
        <v>0</v>
      </c>
      <c r="I24" s="127">
        <v>3</v>
      </c>
      <c r="J24" s="127">
        <v>0</v>
      </c>
      <c r="K24" s="127">
        <v>17</v>
      </c>
    </row>
    <row r="25" spans="1:11" x14ac:dyDescent="0.25">
      <c r="A25" s="123" t="s">
        <v>217</v>
      </c>
      <c r="B25" s="124" t="s">
        <v>227</v>
      </c>
      <c r="C25" s="123">
        <v>24</v>
      </c>
      <c r="D25" s="123">
        <v>23</v>
      </c>
      <c r="E25" s="123">
        <v>0</v>
      </c>
      <c r="F25" s="123">
        <v>23</v>
      </c>
      <c r="G25" s="123">
        <v>11</v>
      </c>
      <c r="H25" s="123">
        <v>6</v>
      </c>
      <c r="I25" s="123">
        <v>0</v>
      </c>
      <c r="J25" s="123">
        <v>0</v>
      </c>
      <c r="K25" s="123">
        <v>17</v>
      </c>
    </row>
    <row r="26" spans="1:11" x14ac:dyDescent="0.25">
      <c r="A26" s="127" t="s">
        <v>217</v>
      </c>
      <c r="B26" s="128" t="s">
        <v>228</v>
      </c>
      <c r="C26" s="127">
        <v>24</v>
      </c>
      <c r="D26" s="127">
        <v>21</v>
      </c>
      <c r="E26" s="127">
        <v>0</v>
      </c>
      <c r="F26" s="127">
        <v>21</v>
      </c>
      <c r="G26" s="127">
        <v>0</v>
      </c>
      <c r="H26" s="127">
        <v>11</v>
      </c>
      <c r="I26" s="127">
        <v>6</v>
      </c>
      <c r="J26" s="127">
        <v>0</v>
      </c>
      <c r="K26" s="127">
        <v>17</v>
      </c>
    </row>
    <row r="27" spans="1:11" x14ac:dyDescent="0.25">
      <c r="A27" s="123" t="s">
        <v>217</v>
      </c>
      <c r="B27" s="124" t="s">
        <v>229</v>
      </c>
      <c r="C27" s="123">
        <v>25</v>
      </c>
      <c r="D27" s="123">
        <v>16</v>
      </c>
      <c r="E27" s="123">
        <v>0</v>
      </c>
      <c r="F27" s="123">
        <v>16</v>
      </c>
      <c r="G27" s="123">
        <v>13</v>
      </c>
      <c r="H27" s="123">
        <v>0</v>
      </c>
      <c r="I27" s="123">
        <v>0</v>
      </c>
      <c r="J27" s="123">
        <v>0</v>
      </c>
      <c r="K27" s="123">
        <v>13</v>
      </c>
    </row>
    <row r="28" spans="1:11" x14ac:dyDescent="0.25">
      <c r="A28" s="127" t="s">
        <v>217</v>
      </c>
      <c r="B28" s="128" t="s">
        <v>230</v>
      </c>
      <c r="C28" s="127">
        <v>24</v>
      </c>
      <c r="D28" s="127">
        <v>23</v>
      </c>
      <c r="E28" s="127">
        <v>0</v>
      </c>
      <c r="F28" s="127">
        <v>23</v>
      </c>
      <c r="G28" s="127">
        <v>15</v>
      </c>
      <c r="H28" s="127">
        <v>0</v>
      </c>
      <c r="I28" s="127">
        <v>3</v>
      </c>
      <c r="J28" s="127">
        <v>0</v>
      </c>
      <c r="K28" s="127">
        <v>18</v>
      </c>
    </row>
    <row r="29" spans="1:11" x14ac:dyDescent="0.25">
      <c r="A29" s="123" t="s">
        <v>217</v>
      </c>
      <c r="B29" s="124" t="s">
        <v>231</v>
      </c>
      <c r="C29" s="123">
        <v>30</v>
      </c>
      <c r="D29" s="123">
        <v>24</v>
      </c>
      <c r="E29" s="123">
        <v>0</v>
      </c>
      <c r="F29" s="123">
        <v>24</v>
      </c>
      <c r="G29" s="123">
        <v>22</v>
      </c>
      <c r="H29" s="123">
        <v>0</v>
      </c>
      <c r="I29" s="123">
        <v>0</v>
      </c>
      <c r="J29" s="123">
        <v>0</v>
      </c>
      <c r="K29" s="123">
        <v>22</v>
      </c>
    </row>
    <row r="30" spans="1:11" x14ac:dyDescent="0.25">
      <c r="A30" s="127" t="s">
        <v>217</v>
      </c>
      <c r="B30" s="128" t="s">
        <v>232</v>
      </c>
      <c r="C30" s="127">
        <v>24</v>
      </c>
      <c r="D30" s="127">
        <v>23</v>
      </c>
      <c r="E30" s="127">
        <v>0</v>
      </c>
      <c r="F30" s="127">
        <v>23</v>
      </c>
      <c r="G30" s="127">
        <v>11</v>
      </c>
      <c r="H30" s="127">
        <v>0</v>
      </c>
      <c r="I30" s="127">
        <v>10</v>
      </c>
      <c r="J30" s="127">
        <v>0</v>
      </c>
      <c r="K30" s="127">
        <v>21</v>
      </c>
    </row>
    <row r="31" spans="1:11" x14ac:dyDescent="0.25">
      <c r="A31" s="123" t="s">
        <v>217</v>
      </c>
      <c r="B31" s="124" t="s">
        <v>233</v>
      </c>
      <c r="C31" s="123">
        <v>24</v>
      </c>
      <c r="D31" s="123">
        <v>23</v>
      </c>
      <c r="E31" s="123">
        <v>0</v>
      </c>
      <c r="F31" s="123">
        <v>23</v>
      </c>
      <c r="G31" s="123">
        <v>21</v>
      </c>
      <c r="H31" s="123">
        <v>0</v>
      </c>
      <c r="I31" s="123">
        <v>0</v>
      </c>
      <c r="J31" s="123">
        <v>0</v>
      </c>
      <c r="K31" s="123">
        <v>21</v>
      </c>
    </row>
    <row r="32" spans="1:11" x14ac:dyDescent="0.25">
      <c r="A32" s="127" t="s">
        <v>217</v>
      </c>
      <c r="B32" s="128" t="s">
        <v>234</v>
      </c>
      <c r="C32" s="127">
        <v>30</v>
      </c>
      <c r="D32" s="127">
        <v>30</v>
      </c>
      <c r="E32" s="127">
        <v>0</v>
      </c>
      <c r="F32" s="127">
        <v>30</v>
      </c>
      <c r="G32" s="127">
        <v>19</v>
      </c>
      <c r="H32" s="127">
        <v>0</v>
      </c>
      <c r="I32" s="127">
        <v>4</v>
      </c>
      <c r="J32" s="127">
        <v>0</v>
      </c>
      <c r="K32" s="127">
        <v>23</v>
      </c>
    </row>
    <row r="33" spans="1:11" x14ac:dyDescent="0.25">
      <c r="A33" s="123" t="s">
        <v>217</v>
      </c>
      <c r="B33" s="124" t="s">
        <v>235</v>
      </c>
      <c r="C33" s="123">
        <v>42</v>
      </c>
      <c r="D33" s="123">
        <v>27</v>
      </c>
      <c r="E33" s="123">
        <v>0</v>
      </c>
      <c r="F33" s="123">
        <v>27</v>
      </c>
      <c r="G33" s="123">
        <v>13</v>
      </c>
      <c r="H33" s="123">
        <v>0</v>
      </c>
      <c r="I33" s="123">
        <v>4</v>
      </c>
      <c r="J33" s="123">
        <v>0</v>
      </c>
      <c r="K33" s="123">
        <v>17</v>
      </c>
    </row>
    <row r="34" spans="1:11" x14ac:dyDescent="0.25">
      <c r="A34" s="127" t="s">
        <v>217</v>
      </c>
      <c r="B34" s="128" t="s">
        <v>236</v>
      </c>
      <c r="C34" s="127">
        <v>60</v>
      </c>
      <c r="D34" s="127">
        <v>50</v>
      </c>
      <c r="E34" s="127">
        <v>0</v>
      </c>
      <c r="F34" s="127">
        <v>50</v>
      </c>
      <c r="G34" s="127">
        <v>27</v>
      </c>
      <c r="H34" s="127">
        <v>7</v>
      </c>
      <c r="I34" s="127">
        <v>0</v>
      </c>
      <c r="J34" s="127">
        <v>0</v>
      </c>
      <c r="K34" s="127">
        <v>34</v>
      </c>
    </row>
    <row r="35" spans="1:11" x14ac:dyDescent="0.25">
      <c r="A35" s="123" t="s">
        <v>217</v>
      </c>
      <c r="B35" s="124" t="s">
        <v>237</v>
      </c>
      <c r="C35" s="123">
        <v>24</v>
      </c>
      <c r="D35" s="123">
        <v>18</v>
      </c>
      <c r="E35" s="123">
        <v>2</v>
      </c>
      <c r="F35" s="123">
        <v>20</v>
      </c>
      <c r="G35" s="123">
        <v>22</v>
      </c>
      <c r="H35" s="123">
        <v>0</v>
      </c>
      <c r="I35" s="123">
        <v>0</v>
      </c>
      <c r="J35" s="123">
        <v>0</v>
      </c>
      <c r="K35" s="123">
        <v>22</v>
      </c>
    </row>
    <row r="36" spans="1:11" x14ac:dyDescent="0.25">
      <c r="A36" s="127" t="s">
        <v>238</v>
      </c>
      <c r="B36" s="128" t="s">
        <v>239</v>
      </c>
      <c r="C36" s="127">
        <v>40</v>
      </c>
      <c r="D36" s="127">
        <v>32</v>
      </c>
      <c r="E36" s="127">
        <v>0</v>
      </c>
      <c r="F36" s="127">
        <v>32</v>
      </c>
      <c r="G36" s="127">
        <v>15</v>
      </c>
      <c r="H36" s="127">
        <v>0</v>
      </c>
      <c r="I36" s="127">
        <v>0</v>
      </c>
      <c r="J36" s="127">
        <v>0</v>
      </c>
      <c r="K36" s="127">
        <v>15</v>
      </c>
    </row>
    <row r="37" spans="1:11" x14ac:dyDescent="0.25">
      <c r="A37" s="123" t="s">
        <v>238</v>
      </c>
      <c r="B37" s="124" t="s">
        <v>240</v>
      </c>
      <c r="C37" s="123">
        <v>50</v>
      </c>
      <c r="D37" s="123">
        <v>25</v>
      </c>
      <c r="E37" s="123">
        <v>25</v>
      </c>
      <c r="F37" s="123">
        <v>50</v>
      </c>
      <c r="G37" s="123">
        <v>25</v>
      </c>
      <c r="H37" s="123">
        <v>0</v>
      </c>
      <c r="I37" s="123">
        <v>0</v>
      </c>
      <c r="J37" s="123">
        <v>0</v>
      </c>
      <c r="K37" s="123">
        <v>25</v>
      </c>
    </row>
    <row r="38" spans="1:11" x14ac:dyDescent="0.25">
      <c r="A38" s="127" t="s">
        <v>238</v>
      </c>
      <c r="B38" s="128" t="s">
        <v>241</v>
      </c>
      <c r="C38" s="127">
        <v>30</v>
      </c>
      <c r="D38" s="127">
        <v>44</v>
      </c>
      <c r="E38" s="127">
        <v>0</v>
      </c>
      <c r="F38" s="127">
        <v>44</v>
      </c>
      <c r="G38" s="127">
        <v>11</v>
      </c>
      <c r="H38" s="127">
        <v>0</v>
      </c>
      <c r="I38" s="127">
        <v>0</v>
      </c>
      <c r="J38" s="127">
        <v>0</v>
      </c>
      <c r="K38" s="127">
        <v>11</v>
      </c>
    </row>
    <row r="39" spans="1:11" x14ac:dyDescent="0.25">
      <c r="A39" s="123" t="s">
        <v>242</v>
      </c>
      <c r="B39" s="124" t="s">
        <v>243</v>
      </c>
      <c r="C39" s="123">
        <v>12</v>
      </c>
      <c r="D39" s="123">
        <v>3</v>
      </c>
      <c r="E39" s="123">
        <v>0</v>
      </c>
      <c r="F39" s="123">
        <v>3</v>
      </c>
      <c r="G39" s="123">
        <v>2</v>
      </c>
      <c r="H39" s="123">
        <v>0</v>
      </c>
      <c r="I39" s="123">
        <v>0</v>
      </c>
      <c r="J39" s="123">
        <v>0</v>
      </c>
      <c r="K39" s="123">
        <v>2</v>
      </c>
    </row>
    <row r="40" spans="1:11" x14ac:dyDescent="0.25">
      <c r="A40" s="127" t="s">
        <v>242</v>
      </c>
      <c r="B40" s="128" t="s">
        <v>244</v>
      </c>
      <c r="C40" s="127">
        <v>18</v>
      </c>
      <c r="D40" s="127">
        <v>17</v>
      </c>
      <c r="E40" s="127">
        <v>0</v>
      </c>
      <c r="F40" s="127">
        <v>17</v>
      </c>
      <c r="G40" s="127">
        <v>12</v>
      </c>
      <c r="H40" s="127">
        <v>0</v>
      </c>
      <c r="I40" s="127">
        <v>3</v>
      </c>
      <c r="J40" s="127">
        <v>0</v>
      </c>
      <c r="K40" s="127">
        <v>15</v>
      </c>
    </row>
    <row r="41" spans="1:11" x14ac:dyDescent="0.25">
      <c r="A41" s="123" t="s">
        <v>242</v>
      </c>
      <c r="B41" s="124" t="s">
        <v>245</v>
      </c>
      <c r="C41" s="123">
        <v>24</v>
      </c>
      <c r="D41" s="123">
        <v>18</v>
      </c>
      <c r="E41" s="123">
        <v>0</v>
      </c>
      <c r="F41" s="123">
        <v>18</v>
      </c>
      <c r="G41" s="123">
        <v>9</v>
      </c>
      <c r="H41" s="123">
        <v>0</v>
      </c>
      <c r="I41" s="123">
        <v>0</v>
      </c>
      <c r="J41" s="123">
        <v>0</v>
      </c>
      <c r="K41" s="123">
        <v>9</v>
      </c>
    </row>
    <row r="42" spans="1:11" x14ac:dyDescent="0.25">
      <c r="A42" s="127" t="s">
        <v>246</v>
      </c>
      <c r="B42" s="128" t="s">
        <v>247</v>
      </c>
      <c r="C42" s="127">
        <v>24</v>
      </c>
      <c r="D42" s="127">
        <v>21</v>
      </c>
      <c r="E42" s="127">
        <v>0</v>
      </c>
      <c r="F42" s="127">
        <v>21</v>
      </c>
      <c r="G42" s="127">
        <v>16</v>
      </c>
      <c r="H42" s="127">
        <v>0</v>
      </c>
      <c r="I42" s="127">
        <v>0</v>
      </c>
      <c r="J42" s="127">
        <v>0</v>
      </c>
      <c r="K42" s="127">
        <v>16</v>
      </c>
    </row>
    <row r="43" spans="1:11" x14ac:dyDescent="0.25">
      <c r="A43" s="123" t="s">
        <v>246</v>
      </c>
      <c r="B43" s="124" t="s">
        <v>248</v>
      </c>
      <c r="C43" s="123">
        <v>36</v>
      </c>
      <c r="D43" s="123">
        <v>38</v>
      </c>
      <c r="E43" s="123">
        <v>0</v>
      </c>
      <c r="F43" s="123">
        <v>38</v>
      </c>
      <c r="G43" s="123">
        <v>26</v>
      </c>
      <c r="H43" s="123">
        <v>0</v>
      </c>
      <c r="I43" s="123">
        <v>0</v>
      </c>
      <c r="J43" s="123">
        <v>0</v>
      </c>
      <c r="K43" s="123">
        <v>26</v>
      </c>
    </row>
    <row r="44" spans="1:11" x14ac:dyDescent="0.25">
      <c r="A44" s="127" t="s">
        <v>246</v>
      </c>
      <c r="B44" s="128" t="s">
        <v>249</v>
      </c>
      <c r="C44" s="127">
        <v>40</v>
      </c>
      <c r="D44" s="127">
        <v>24</v>
      </c>
      <c r="E44" s="127">
        <v>0</v>
      </c>
      <c r="F44" s="127">
        <v>24</v>
      </c>
      <c r="G44" s="127">
        <v>27</v>
      </c>
      <c r="H44" s="127">
        <v>0</v>
      </c>
      <c r="I44" s="127">
        <v>0</v>
      </c>
      <c r="J44" s="127">
        <v>0</v>
      </c>
      <c r="K44" s="127">
        <v>27</v>
      </c>
    </row>
    <row r="45" spans="1:11" x14ac:dyDescent="0.25">
      <c r="A45" s="123" t="s">
        <v>246</v>
      </c>
      <c r="B45" s="124" t="s">
        <v>250</v>
      </c>
      <c r="C45" s="123">
        <v>20</v>
      </c>
      <c r="D45" s="123">
        <v>19</v>
      </c>
      <c r="E45" s="123">
        <v>0</v>
      </c>
      <c r="F45" s="123">
        <v>19</v>
      </c>
      <c r="G45" s="123">
        <v>11</v>
      </c>
      <c r="H45" s="123">
        <v>0</v>
      </c>
      <c r="I45" s="123">
        <v>0</v>
      </c>
      <c r="J45" s="123">
        <v>0</v>
      </c>
      <c r="K45" s="123">
        <v>11</v>
      </c>
    </row>
    <row r="46" spans="1:11" x14ac:dyDescent="0.25">
      <c r="A46" s="127" t="s">
        <v>246</v>
      </c>
      <c r="B46" s="128" t="s">
        <v>251</v>
      </c>
      <c r="C46" s="127">
        <v>24</v>
      </c>
      <c r="D46" s="127">
        <v>19</v>
      </c>
      <c r="E46" s="127">
        <v>0</v>
      </c>
      <c r="F46" s="127">
        <v>19</v>
      </c>
      <c r="G46" s="127">
        <v>15</v>
      </c>
      <c r="H46" s="127">
        <v>0</v>
      </c>
      <c r="I46" s="127">
        <v>0</v>
      </c>
      <c r="J46" s="127">
        <v>0</v>
      </c>
      <c r="K46" s="127">
        <v>15</v>
      </c>
    </row>
    <row r="47" spans="1:11" x14ac:dyDescent="0.25">
      <c r="A47" s="123" t="s">
        <v>246</v>
      </c>
      <c r="B47" s="124" t="s">
        <v>252</v>
      </c>
      <c r="C47" s="123">
        <v>32</v>
      </c>
      <c r="D47" s="123">
        <v>22</v>
      </c>
      <c r="E47" s="123">
        <v>0</v>
      </c>
      <c r="F47" s="123">
        <v>22</v>
      </c>
      <c r="G47" s="123">
        <v>16</v>
      </c>
      <c r="H47" s="123">
        <v>0</v>
      </c>
      <c r="I47" s="123">
        <v>0</v>
      </c>
      <c r="J47" s="123">
        <v>0</v>
      </c>
      <c r="K47" s="123">
        <v>16</v>
      </c>
    </row>
    <row r="48" spans="1:11" x14ac:dyDescent="0.25">
      <c r="A48" s="127" t="s">
        <v>246</v>
      </c>
      <c r="B48" s="128" t="s">
        <v>253</v>
      </c>
      <c r="C48" s="127">
        <v>24</v>
      </c>
      <c r="D48" s="127">
        <v>23</v>
      </c>
      <c r="E48" s="127">
        <v>0</v>
      </c>
      <c r="F48" s="127">
        <v>23</v>
      </c>
      <c r="G48" s="127">
        <v>32</v>
      </c>
      <c r="H48" s="127">
        <v>0</v>
      </c>
      <c r="I48" s="127">
        <v>0</v>
      </c>
      <c r="J48" s="127">
        <v>0</v>
      </c>
      <c r="K48" s="127">
        <v>32</v>
      </c>
    </row>
    <row r="49" spans="1:11" x14ac:dyDescent="0.25">
      <c r="A49" s="123" t="s">
        <v>246</v>
      </c>
      <c r="B49" s="124" t="s">
        <v>254</v>
      </c>
      <c r="C49" s="123">
        <v>22</v>
      </c>
      <c r="D49" s="123">
        <v>22</v>
      </c>
      <c r="E49" s="123">
        <v>0</v>
      </c>
      <c r="F49" s="123">
        <v>22</v>
      </c>
      <c r="G49" s="123">
        <v>17</v>
      </c>
      <c r="H49" s="123">
        <v>0</v>
      </c>
      <c r="I49" s="123">
        <v>0</v>
      </c>
      <c r="J49" s="123">
        <v>0</v>
      </c>
      <c r="K49" s="123">
        <v>17</v>
      </c>
    </row>
    <row r="50" spans="1:11" x14ac:dyDescent="0.25">
      <c r="A50" s="127" t="s">
        <v>246</v>
      </c>
      <c r="B50" s="128" t="s">
        <v>255</v>
      </c>
      <c r="C50" s="127">
        <v>20</v>
      </c>
      <c r="D50" s="127">
        <v>16</v>
      </c>
      <c r="E50" s="127">
        <v>0</v>
      </c>
      <c r="F50" s="127">
        <v>16</v>
      </c>
      <c r="G50" s="127">
        <v>10</v>
      </c>
      <c r="H50" s="127">
        <v>0</v>
      </c>
      <c r="I50" s="127">
        <v>0</v>
      </c>
      <c r="J50" s="127">
        <v>0</v>
      </c>
      <c r="K50" s="127">
        <v>10</v>
      </c>
    </row>
    <row r="51" spans="1:11" x14ac:dyDescent="0.25">
      <c r="A51" s="123" t="s">
        <v>246</v>
      </c>
      <c r="B51" s="124" t="s">
        <v>256</v>
      </c>
      <c r="C51" s="123">
        <v>25</v>
      </c>
      <c r="D51" s="123">
        <v>25</v>
      </c>
      <c r="E51" s="123">
        <v>0</v>
      </c>
      <c r="F51" s="123">
        <v>25</v>
      </c>
      <c r="G51" s="123">
        <v>18</v>
      </c>
      <c r="H51" s="123">
        <v>0</v>
      </c>
      <c r="I51" s="123">
        <v>0</v>
      </c>
      <c r="J51" s="123">
        <v>0</v>
      </c>
      <c r="K51" s="123">
        <v>18</v>
      </c>
    </row>
    <row r="52" spans="1:11" x14ac:dyDescent="0.25">
      <c r="A52" s="127" t="s">
        <v>246</v>
      </c>
      <c r="B52" s="128" t="s">
        <v>257</v>
      </c>
      <c r="C52" s="127">
        <v>20</v>
      </c>
      <c r="D52" s="127">
        <v>19</v>
      </c>
      <c r="E52" s="127">
        <v>0</v>
      </c>
      <c r="F52" s="127">
        <v>19</v>
      </c>
      <c r="G52" s="127">
        <v>19</v>
      </c>
      <c r="H52" s="127">
        <v>0</v>
      </c>
      <c r="I52" s="127">
        <v>0</v>
      </c>
      <c r="J52" s="127">
        <v>0</v>
      </c>
      <c r="K52" s="127">
        <v>19</v>
      </c>
    </row>
    <row r="53" spans="1:11" x14ac:dyDescent="0.25">
      <c r="A53" s="123" t="s">
        <v>246</v>
      </c>
      <c r="B53" s="124" t="s">
        <v>258</v>
      </c>
      <c r="C53" s="123">
        <v>23</v>
      </c>
      <c r="D53" s="123">
        <v>12</v>
      </c>
      <c r="E53" s="123">
        <v>9</v>
      </c>
      <c r="F53" s="123">
        <v>21</v>
      </c>
      <c r="G53" s="123">
        <v>10</v>
      </c>
      <c r="H53" s="123">
        <v>0</v>
      </c>
      <c r="I53" s="123">
        <v>0</v>
      </c>
      <c r="J53" s="123">
        <v>0</v>
      </c>
      <c r="K53" s="123">
        <v>10</v>
      </c>
    </row>
    <row r="54" spans="1:11" x14ac:dyDescent="0.25">
      <c r="A54" s="127" t="s">
        <v>246</v>
      </c>
      <c r="B54" s="128" t="s">
        <v>259</v>
      </c>
      <c r="C54" s="127">
        <v>39</v>
      </c>
      <c r="D54" s="127">
        <v>18</v>
      </c>
      <c r="E54" s="127">
        <v>0</v>
      </c>
      <c r="F54" s="127">
        <v>18</v>
      </c>
      <c r="G54" s="127">
        <v>28</v>
      </c>
      <c r="H54" s="127">
        <v>0</v>
      </c>
      <c r="I54" s="127">
        <v>0</v>
      </c>
      <c r="J54" s="127">
        <v>0</v>
      </c>
      <c r="K54" s="127">
        <v>28</v>
      </c>
    </row>
    <row r="55" spans="1:11" x14ac:dyDescent="0.25">
      <c r="A55" s="123" t="s">
        <v>246</v>
      </c>
      <c r="B55" s="124" t="s">
        <v>260</v>
      </c>
      <c r="C55" s="123">
        <v>40</v>
      </c>
      <c r="D55" s="123">
        <v>30</v>
      </c>
      <c r="E55" s="123">
        <v>0</v>
      </c>
      <c r="F55" s="123">
        <v>30</v>
      </c>
      <c r="G55" s="123">
        <v>24</v>
      </c>
      <c r="H55" s="123">
        <v>0</v>
      </c>
      <c r="I55" s="123">
        <v>0</v>
      </c>
      <c r="J55" s="123">
        <v>0</v>
      </c>
      <c r="K55" s="123">
        <v>24</v>
      </c>
    </row>
    <row r="56" spans="1:11" x14ac:dyDescent="0.25">
      <c r="A56" s="127" t="s">
        <v>246</v>
      </c>
      <c r="B56" s="128" t="s">
        <v>261</v>
      </c>
      <c r="C56" s="127">
        <v>24</v>
      </c>
      <c r="D56" s="127">
        <v>17</v>
      </c>
      <c r="E56" s="127">
        <v>0</v>
      </c>
      <c r="F56" s="127">
        <v>17</v>
      </c>
      <c r="G56" s="127">
        <v>0</v>
      </c>
      <c r="H56" s="127">
        <v>0</v>
      </c>
      <c r="I56" s="127">
        <v>0</v>
      </c>
      <c r="J56" s="127">
        <v>0</v>
      </c>
      <c r="K56" s="127">
        <v>0</v>
      </c>
    </row>
    <row r="57" spans="1:11" x14ac:dyDescent="0.25">
      <c r="A57" s="123" t="s">
        <v>246</v>
      </c>
      <c r="B57" s="124" t="s">
        <v>262</v>
      </c>
      <c r="C57" s="123">
        <v>30</v>
      </c>
      <c r="D57" s="123">
        <v>25</v>
      </c>
      <c r="E57" s="123">
        <v>0</v>
      </c>
      <c r="F57" s="123">
        <v>25</v>
      </c>
      <c r="G57" s="123">
        <v>23</v>
      </c>
      <c r="H57" s="123">
        <v>0</v>
      </c>
      <c r="I57" s="123">
        <v>0</v>
      </c>
      <c r="J57" s="123">
        <v>0</v>
      </c>
      <c r="K57" s="123">
        <v>23</v>
      </c>
    </row>
    <row r="58" spans="1:11" x14ac:dyDescent="0.25">
      <c r="A58" s="127" t="s">
        <v>246</v>
      </c>
      <c r="B58" s="128" t="s">
        <v>263</v>
      </c>
      <c r="C58" s="127">
        <v>24</v>
      </c>
      <c r="D58" s="127">
        <v>21</v>
      </c>
      <c r="E58" s="127">
        <v>0</v>
      </c>
      <c r="F58" s="127">
        <v>21</v>
      </c>
      <c r="G58" s="127">
        <v>18</v>
      </c>
      <c r="H58" s="127">
        <v>0</v>
      </c>
      <c r="I58" s="127">
        <v>0</v>
      </c>
      <c r="J58" s="127">
        <v>0</v>
      </c>
      <c r="K58" s="127">
        <v>18</v>
      </c>
    </row>
    <row r="59" spans="1:11" x14ac:dyDescent="0.25">
      <c r="A59" s="123" t="s">
        <v>246</v>
      </c>
      <c r="B59" s="124" t="s">
        <v>264</v>
      </c>
      <c r="C59" s="123">
        <v>120</v>
      </c>
      <c r="D59" s="123">
        <v>22</v>
      </c>
      <c r="E59" s="123">
        <v>0</v>
      </c>
      <c r="F59" s="123">
        <v>22</v>
      </c>
      <c r="G59" s="123">
        <v>22</v>
      </c>
      <c r="H59" s="123">
        <v>0</v>
      </c>
      <c r="I59" s="123">
        <v>0</v>
      </c>
      <c r="J59" s="123">
        <v>0</v>
      </c>
      <c r="K59" s="123">
        <v>22</v>
      </c>
    </row>
    <row r="60" spans="1:11" x14ac:dyDescent="0.25">
      <c r="A60" s="127" t="s">
        <v>246</v>
      </c>
      <c r="B60" s="128" t="s">
        <v>265</v>
      </c>
      <c r="C60" s="127">
        <v>54</v>
      </c>
      <c r="D60" s="127">
        <v>23</v>
      </c>
      <c r="E60" s="127">
        <v>0</v>
      </c>
      <c r="F60" s="127">
        <v>23</v>
      </c>
      <c r="G60" s="127">
        <v>19</v>
      </c>
      <c r="H60" s="127">
        <v>0</v>
      </c>
      <c r="I60" s="127">
        <v>0</v>
      </c>
      <c r="J60" s="127">
        <v>0</v>
      </c>
      <c r="K60" s="127">
        <v>19</v>
      </c>
    </row>
    <row r="61" spans="1:11" x14ac:dyDescent="0.25">
      <c r="A61" s="123" t="s">
        <v>246</v>
      </c>
      <c r="B61" s="124" t="s">
        <v>266</v>
      </c>
      <c r="C61" s="123">
        <v>30</v>
      </c>
      <c r="D61" s="123">
        <v>24</v>
      </c>
      <c r="E61" s="123">
        <v>0</v>
      </c>
      <c r="F61" s="123">
        <v>24</v>
      </c>
      <c r="G61" s="123">
        <v>15</v>
      </c>
      <c r="H61" s="123">
        <v>0</v>
      </c>
      <c r="I61" s="123">
        <v>0</v>
      </c>
      <c r="J61" s="123">
        <v>0</v>
      </c>
      <c r="K61" s="123">
        <v>15</v>
      </c>
    </row>
    <row r="62" spans="1:11" x14ac:dyDescent="0.25">
      <c r="A62" s="127" t="s">
        <v>246</v>
      </c>
      <c r="B62" s="128" t="s">
        <v>267</v>
      </c>
      <c r="C62" s="127">
        <v>12</v>
      </c>
      <c r="D62" s="127">
        <v>11</v>
      </c>
      <c r="E62" s="127">
        <v>0</v>
      </c>
      <c r="F62" s="127">
        <v>11</v>
      </c>
      <c r="G62" s="127">
        <v>9</v>
      </c>
      <c r="H62" s="127">
        <v>0</v>
      </c>
      <c r="I62" s="127">
        <v>0</v>
      </c>
      <c r="J62" s="127">
        <v>0</v>
      </c>
      <c r="K62" s="127">
        <v>9</v>
      </c>
    </row>
    <row r="63" spans="1:11" x14ac:dyDescent="0.25">
      <c r="A63" s="123" t="s">
        <v>246</v>
      </c>
      <c r="B63" s="124" t="s">
        <v>268</v>
      </c>
      <c r="C63" s="123">
        <v>24</v>
      </c>
      <c r="D63" s="123">
        <v>16</v>
      </c>
      <c r="E63" s="123">
        <v>0</v>
      </c>
      <c r="F63" s="123">
        <v>16</v>
      </c>
      <c r="G63" s="123">
        <v>14</v>
      </c>
      <c r="H63" s="123">
        <v>0</v>
      </c>
      <c r="I63" s="123">
        <v>0</v>
      </c>
      <c r="J63" s="123">
        <v>0</v>
      </c>
      <c r="K63" s="123">
        <v>14</v>
      </c>
    </row>
    <row r="64" spans="1:11" x14ac:dyDescent="0.25">
      <c r="A64" s="127" t="s">
        <v>246</v>
      </c>
      <c r="B64" s="128" t="s">
        <v>269</v>
      </c>
      <c r="C64" s="127">
        <v>16</v>
      </c>
      <c r="D64" s="127">
        <v>18</v>
      </c>
      <c r="E64" s="127">
        <v>0</v>
      </c>
      <c r="F64" s="127">
        <v>18</v>
      </c>
      <c r="G64" s="127">
        <v>11</v>
      </c>
      <c r="H64" s="127">
        <v>0</v>
      </c>
      <c r="I64" s="127">
        <v>0</v>
      </c>
      <c r="J64" s="127">
        <v>0</v>
      </c>
      <c r="K64" s="127">
        <v>11</v>
      </c>
    </row>
    <row r="65" spans="1:11" x14ac:dyDescent="0.25">
      <c r="A65" s="123" t="s">
        <v>270</v>
      </c>
      <c r="B65" s="124" t="s">
        <v>271</v>
      </c>
      <c r="C65" s="123">
        <v>40</v>
      </c>
      <c r="D65" s="123">
        <v>35</v>
      </c>
      <c r="E65" s="123">
        <v>0</v>
      </c>
      <c r="F65" s="123">
        <v>35</v>
      </c>
      <c r="G65" s="123">
        <v>14</v>
      </c>
      <c r="H65" s="123">
        <v>0</v>
      </c>
      <c r="I65" s="123">
        <v>0</v>
      </c>
      <c r="J65" s="123">
        <v>0</v>
      </c>
      <c r="K65" s="123">
        <v>14</v>
      </c>
    </row>
    <row r="66" spans="1:11" x14ac:dyDescent="0.25">
      <c r="A66" s="127" t="s">
        <v>270</v>
      </c>
      <c r="B66" s="128" t="s">
        <v>272</v>
      </c>
      <c r="C66" s="127">
        <v>14</v>
      </c>
      <c r="D66" s="127">
        <v>12</v>
      </c>
      <c r="E66" s="127">
        <v>0</v>
      </c>
      <c r="F66" s="127">
        <v>12</v>
      </c>
      <c r="G66" s="127">
        <v>10</v>
      </c>
      <c r="H66" s="127">
        <v>0</v>
      </c>
      <c r="I66" s="127">
        <v>0</v>
      </c>
      <c r="J66" s="127">
        <v>0</v>
      </c>
      <c r="K66" s="127">
        <v>10</v>
      </c>
    </row>
    <row r="67" spans="1:11" x14ac:dyDescent="0.25">
      <c r="A67" s="123" t="s">
        <v>270</v>
      </c>
      <c r="B67" s="124" t="s">
        <v>273</v>
      </c>
      <c r="C67" s="123">
        <v>24</v>
      </c>
      <c r="D67" s="123">
        <v>13</v>
      </c>
      <c r="E67" s="123">
        <v>11</v>
      </c>
      <c r="F67" s="123">
        <v>24</v>
      </c>
      <c r="G67" s="123">
        <v>13</v>
      </c>
      <c r="H67" s="123">
        <v>0</v>
      </c>
      <c r="I67" s="123">
        <v>0</v>
      </c>
      <c r="J67" s="123">
        <v>0</v>
      </c>
      <c r="K67" s="123">
        <v>13</v>
      </c>
    </row>
    <row r="68" spans="1:11" x14ac:dyDescent="0.25">
      <c r="A68" s="127" t="s">
        <v>270</v>
      </c>
      <c r="B68" s="128" t="s">
        <v>274</v>
      </c>
      <c r="C68" s="127">
        <v>40</v>
      </c>
      <c r="D68" s="127">
        <v>20</v>
      </c>
      <c r="E68" s="127">
        <v>10</v>
      </c>
      <c r="F68" s="127">
        <v>30</v>
      </c>
      <c r="G68" s="127">
        <v>23</v>
      </c>
      <c r="H68" s="127">
        <v>0</v>
      </c>
      <c r="I68" s="127">
        <v>0</v>
      </c>
      <c r="J68" s="127">
        <v>0</v>
      </c>
      <c r="K68" s="127">
        <v>23</v>
      </c>
    </row>
    <row r="69" spans="1:11" x14ac:dyDescent="0.25">
      <c r="A69" s="123" t="s">
        <v>270</v>
      </c>
      <c r="B69" s="124" t="s">
        <v>275</v>
      </c>
      <c r="C69" s="123">
        <v>14</v>
      </c>
      <c r="D69" s="123">
        <v>10</v>
      </c>
      <c r="E69" s="123">
        <v>9</v>
      </c>
      <c r="F69" s="123">
        <v>19</v>
      </c>
      <c r="G69" s="123">
        <v>9</v>
      </c>
      <c r="H69" s="123">
        <v>3</v>
      </c>
      <c r="I69" s="123">
        <v>0</v>
      </c>
      <c r="J69" s="123">
        <v>0</v>
      </c>
      <c r="K69" s="123">
        <v>12</v>
      </c>
    </row>
    <row r="70" spans="1:11" x14ac:dyDescent="0.25">
      <c r="A70" s="127" t="s">
        <v>270</v>
      </c>
      <c r="B70" s="128" t="s">
        <v>276</v>
      </c>
      <c r="C70" s="127">
        <v>20</v>
      </c>
      <c r="D70" s="127">
        <v>17</v>
      </c>
      <c r="E70" s="127">
        <v>0</v>
      </c>
      <c r="F70" s="127">
        <v>17</v>
      </c>
      <c r="G70" s="127">
        <v>16</v>
      </c>
      <c r="H70" s="127">
        <v>0</v>
      </c>
      <c r="I70" s="127">
        <v>0</v>
      </c>
      <c r="J70" s="127">
        <v>0</v>
      </c>
      <c r="K70" s="127">
        <v>16</v>
      </c>
    </row>
    <row r="71" spans="1:11" x14ac:dyDescent="0.25">
      <c r="A71" s="123" t="s">
        <v>270</v>
      </c>
      <c r="B71" s="124" t="s">
        <v>277</v>
      </c>
      <c r="C71" s="123">
        <v>22</v>
      </c>
      <c r="D71" s="123">
        <v>11</v>
      </c>
      <c r="E71" s="123">
        <v>0</v>
      </c>
      <c r="F71" s="123">
        <v>11</v>
      </c>
      <c r="G71" s="123">
        <v>21</v>
      </c>
      <c r="H71" s="123">
        <v>0</v>
      </c>
      <c r="I71" s="123">
        <v>0</v>
      </c>
      <c r="J71" s="123">
        <v>0</v>
      </c>
      <c r="K71" s="123">
        <v>21</v>
      </c>
    </row>
    <row r="72" spans="1:11" x14ac:dyDescent="0.25">
      <c r="A72" s="127" t="s">
        <v>270</v>
      </c>
      <c r="B72" s="128" t="s">
        <v>278</v>
      </c>
      <c r="C72" s="127">
        <v>21</v>
      </c>
      <c r="D72" s="127">
        <v>10</v>
      </c>
      <c r="E72" s="127">
        <v>0</v>
      </c>
      <c r="F72" s="127">
        <v>10</v>
      </c>
      <c r="G72" s="127">
        <v>13</v>
      </c>
      <c r="H72" s="127">
        <v>0</v>
      </c>
      <c r="I72" s="127">
        <v>0</v>
      </c>
      <c r="J72" s="127">
        <v>0</v>
      </c>
      <c r="K72" s="127">
        <v>13</v>
      </c>
    </row>
    <row r="73" spans="1:11" x14ac:dyDescent="0.25">
      <c r="A73" s="123" t="s">
        <v>270</v>
      </c>
      <c r="B73" s="124" t="s">
        <v>279</v>
      </c>
      <c r="C73" s="123">
        <v>24</v>
      </c>
      <c r="D73" s="123">
        <v>24</v>
      </c>
      <c r="E73" s="123">
        <v>0</v>
      </c>
      <c r="F73" s="123">
        <v>24</v>
      </c>
      <c r="G73" s="123">
        <v>9</v>
      </c>
      <c r="H73" s="123">
        <v>0</v>
      </c>
      <c r="I73" s="123">
        <v>0</v>
      </c>
      <c r="J73" s="123">
        <v>0</v>
      </c>
      <c r="K73" s="123">
        <v>9</v>
      </c>
    </row>
    <row r="74" spans="1:11" x14ac:dyDescent="0.25">
      <c r="A74" s="127" t="s">
        <v>270</v>
      </c>
      <c r="B74" s="128" t="s">
        <v>280</v>
      </c>
      <c r="C74" s="127">
        <v>24</v>
      </c>
      <c r="D74" s="127">
        <v>16</v>
      </c>
      <c r="E74" s="127">
        <v>0</v>
      </c>
      <c r="F74" s="127">
        <v>16</v>
      </c>
      <c r="G74" s="127">
        <v>18</v>
      </c>
      <c r="H74" s="127">
        <v>0</v>
      </c>
      <c r="I74" s="127">
        <v>0</v>
      </c>
      <c r="J74" s="127">
        <v>0</v>
      </c>
      <c r="K74" s="127">
        <v>18</v>
      </c>
    </row>
    <row r="75" spans="1:11" x14ac:dyDescent="0.25">
      <c r="A75" s="123" t="s">
        <v>270</v>
      </c>
      <c r="B75" s="124" t="s">
        <v>281</v>
      </c>
      <c r="C75" s="123">
        <v>18</v>
      </c>
      <c r="D75" s="123">
        <v>18</v>
      </c>
      <c r="E75" s="123">
        <v>0</v>
      </c>
      <c r="F75" s="123">
        <v>18</v>
      </c>
      <c r="G75" s="123">
        <v>11</v>
      </c>
      <c r="H75" s="123">
        <v>0</v>
      </c>
      <c r="I75" s="123">
        <v>0</v>
      </c>
      <c r="J75" s="123">
        <v>0</v>
      </c>
      <c r="K75" s="123">
        <v>11</v>
      </c>
    </row>
    <row r="76" spans="1:11" x14ac:dyDescent="0.25">
      <c r="A76" s="127" t="s">
        <v>270</v>
      </c>
      <c r="B76" s="128" t="s">
        <v>282</v>
      </c>
      <c r="C76" s="127">
        <v>14</v>
      </c>
      <c r="D76" s="127">
        <v>5</v>
      </c>
      <c r="E76" s="127">
        <v>0</v>
      </c>
      <c r="F76" s="127">
        <v>5</v>
      </c>
      <c r="G76" s="127">
        <v>8</v>
      </c>
      <c r="H76" s="127">
        <v>0</v>
      </c>
      <c r="I76" s="127">
        <v>0</v>
      </c>
      <c r="J76" s="127">
        <v>0</v>
      </c>
      <c r="K76" s="127">
        <v>8</v>
      </c>
    </row>
    <row r="77" spans="1:11" x14ac:dyDescent="0.25">
      <c r="A77" s="123" t="s">
        <v>283</v>
      </c>
      <c r="B77" s="124" t="s">
        <v>284</v>
      </c>
      <c r="C77" s="123">
        <v>12</v>
      </c>
      <c r="D77" s="123">
        <v>10</v>
      </c>
      <c r="E77" s="123">
        <v>0</v>
      </c>
      <c r="F77" s="123">
        <v>10</v>
      </c>
      <c r="G77" s="123">
        <v>0</v>
      </c>
      <c r="H77" s="123">
        <v>0</v>
      </c>
      <c r="I77" s="123">
        <v>6</v>
      </c>
      <c r="J77" s="123">
        <v>0</v>
      </c>
      <c r="K77" s="123">
        <v>6</v>
      </c>
    </row>
    <row r="78" spans="1:11" x14ac:dyDescent="0.25">
      <c r="A78" s="127" t="s">
        <v>285</v>
      </c>
      <c r="B78" s="128" t="s">
        <v>286</v>
      </c>
      <c r="C78" s="127">
        <v>240</v>
      </c>
      <c r="D78" s="127">
        <v>25</v>
      </c>
      <c r="E78" s="127">
        <v>6</v>
      </c>
      <c r="F78" s="127">
        <v>31</v>
      </c>
      <c r="G78" s="127">
        <v>23</v>
      </c>
      <c r="H78" s="127">
        <v>0</v>
      </c>
      <c r="I78" s="127">
        <v>0</v>
      </c>
      <c r="J78" s="127">
        <v>0</v>
      </c>
      <c r="K78" s="127">
        <v>23</v>
      </c>
    </row>
    <row r="79" spans="1:11" x14ac:dyDescent="0.25">
      <c r="A79" s="123" t="s">
        <v>285</v>
      </c>
      <c r="B79" s="124" t="s">
        <v>287</v>
      </c>
      <c r="C79" s="123">
        <v>24</v>
      </c>
      <c r="D79" s="123">
        <v>16</v>
      </c>
      <c r="E79" s="123">
        <v>0</v>
      </c>
      <c r="F79" s="123">
        <v>16</v>
      </c>
      <c r="G79" s="123">
        <v>12</v>
      </c>
      <c r="H79" s="123">
        <v>0</v>
      </c>
      <c r="I79" s="123">
        <v>2</v>
      </c>
      <c r="J79" s="123">
        <v>0</v>
      </c>
      <c r="K79" s="123">
        <v>14</v>
      </c>
    </row>
    <row r="80" spans="1:11" x14ac:dyDescent="0.25">
      <c r="A80" s="127" t="s">
        <v>288</v>
      </c>
      <c r="B80" s="128" t="s">
        <v>289</v>
      </c>
      <c r="C80" s="127">
        <v>36</v>
      </c>
      <c r="D80" s="127">
        <v>20</v>
      </c>
      <c r="E80" s="127">
        <v>6</v>
      </c>
      <c r="F80" s="127">
        <v>26</v>
      </c>
      <c r="G80" s="127">
        <v>9</v>
      </c>
      <c r="H80" s="127">
        <v>0</v>
      </c>
      <c r="I80" s="127">
        <v>0</v>
      </c>
      <c r="J80" s="127">
        <v>0</v>
      </c>
      <c r="K80" s="127">
        <v>9</v>
      </c>
    </row>
    <row r="81" spans="1:11" x14ac:dyDescent="0.25">
      <c r="A81" s="123" t="s">
        <v>288</v>
      </c>
      <c r="B81" s="124" t="s">
        <v>290</v>
      </c>
      <c r="C81" s="123">
        <v>24</v>
      </c>
      <c r="D81" s="123">
        <v>16</v>
      </c>
      <c r="E81" s="123">
        <v>2</v>
      </c>
      <c r="F81" s="123">
        <v>18</v>
      </c>
      <c r="G81" s="123">
        <v>8</v>
      </c>
      <c r="H81" s="123">
        <v>0</v>
      </c>
      <c r="I81" s="123">
        <v>0</v>
      </c>
      <c r="J81" s="123">
        <v>0</v>
      </c>
      <c r="K81" s="123">
        <v>8</v>
      </c>
    </row>
    <row r="82" spans="1:11" x14ac:dyDescent="0.25">
      <c r="A82" s="127" t="s">
        <v>288</v>
      </c>
      <c r="B82" s="128" t="s">
        <v>291</v>
      </c>
      <c r="C82" s="127">
        <v>18</v>
      </c>
      <c r="D82" s="127">
        <v>12</v>
      </c>
      <c r="E82" s="127">
        <v>0</v>
      </c>
      <c r="F82" s="127">
        <v>12</v>
      </c>
      <c r="G82" s="127">
        <v>0</v>
      </c>
      <c r="H82" s="127">
        <v>0</v>
      </c>
      <c r="I82" s="127">
        <v>12</v>
      </c>
      <c r="J82" s="127">
        <v>0</v>
      </c>
      <c r="K82" s="127">
        <v>12</v>
      </c>
    </row>
    <row r="83" spans="1:11" x14ac:dyDescent="0.25">
      <c r="A83" s="123" t="s">
        <v>288</v>
      </c>
      <c r="B83" s="124" t="s">
        <v>292</v>
      </c>
      <c r="C83" s="123">
        <v>24</v>
      </c>
      <c r="D83" s="123">
        <v>20</v>
      </c>
      <c r="E83" s="123">
        <v>0</v>
      </c>
      <c r="F83" s="123">
        <v>20</v>
      </c>
      <c r="G83" s="123">
        <v>13</v>
      </c>
      <c r="H83" s="123">
        <v>0</v>
      </c>
      <c r="I83" s="123">
        <v>1</v>
      </c>
      <c r="J83" s="123">
        <v>0</v>
      </c>
      <c r="K83" s="123">
        <v>14</v>
      </c>
    </row>
    <row r="84" spans="1:11" x14ac:dyDescent="0.25">
      <c r="A84" s="127" t="s">
        <v>288</v>
      </c>
      <c r="B84" s="128" t="s">
        <v>293</v>
      </c>
      <c r="C84" s="127">
        <v>30</v>
      </c>
      <c r="D84" s="127">
        <v>28</v>
      </c>
      <c r="E84" s="127">
        <v>0</v>
      </c>
      <c r="F84" s="127">
        <v>28</v>
      </c>
      <c r="G84" s="127">
        <v>27</v>
      </c>
      <c r="H84" s="127">
        <v>0</v>
      </c>
      <c r="I84" s="127">
        <v>0</v>
      </c>
      <c r="J84" s="127">
        <v>0</v>
      </c>
      <c r="K84" s="127">
        <v>27</v>
      </c>
    </row>
    <row r="85" spans="1:11" x14ac:dyDescent="0.25">
      <c r="A85" s="123" t="s">
        <v>294</v>
      </c>
      <c r="B85" s="124" t="s">
        <v>295</v>
      </c>
      <c r="C85" s="123">
        <v>24</v>
      </c>
      <c r="D85" s="123">
        <v>10</v>
      </c>
      <c r="E85" s="123">
        <v>0</v>
      </c>
      <c r="F85" s="123">
        <v>10</v>
      </c>
      <c r="G85" s="123">
        <v>9</v>
      </c>
      <c r="H85" s="123">
        <v>0</v>
      </c>
      <c r="I85" s="123">
        <v>0</v>
      </c>
      <c r="J85" s="123">
        <v>0</v>
      </c>
      <c r="K85" s="123">
        <v>9</v>
      </c>
    </row>
    <row r="86" spans="1:11" x14ac:dyDescent="0.25">
      <c r="A86" s="127" t="s">
        <v>294</v>
      </c>
      <c r="B86" s="128" t="s">
        <v>296</v>
      </c>
      <c r="C86" s="127">
        <v>56</v>
      </c>
      <c r="D86" s="127">
        <v>35</v>
      </c>
      <c r="E86" s="127">
        <v>16</v>
      </c>
      <c r="F86" s="127">
        <v>51</v>
      </c>
      <c r="G86" s="127">
        <v>21</v>
      </c>
      <c r="H86" s="127">
        <v>0</v>
      </c>
      <c r="I86" s="127">
        <v>0</v>
      </c>
      <c r="J86" s="127">
        <v>0</v>
      </c>
      <c r="K86" s="127">
        <v>21</v>
      </c>
    </row>
    <row r="87" spans="1:11" x14ac:dyDescent="0.25">
      <c r="A87" s="123" t="s">
        <v>294</v>
      </c>
      <c r="B87" s="124" t="s">
        <v>297</v>
      </c>
      <c r="C87" s="123">
        <v>48</v>
      </c>
      <c r="D87" s="123">
        <v>17</v>
      </c>
      <c r="E87" s="123">
        <v>15</v>
      </c>
      <c r="F87" s="123">
        <v>32</v>
      </c>
      <c r="G87" s="123">
        <v>0</v>
      </c>
      <c r="H87" s="123">
        <v>18</v>
      </c>
      <c r="I87" s="123">
        <v>0</v>
      </c>
      <c r="J87" s="123">
        <v>0</v>
      </c>
      <c r="K87" s="123">
        <v>18</v>
      </c>
    </row>
    <row r="88" spans="1:11" x14ac:dyDescent="0.25">
      <c r="A88" s="127" t="s">
        <v>294</v>
      </c>
      <c r="B88" s="128" t="s">
        <v>298</v>
      </c>
      <c r="C88" s="127">
        <v>24</v>
      </c>
      <c r="D88" s="127">
        <v>17</v>
      </c>
      <c r="E88" s="127">
        <v>0</v>
      </c>
      <c r="F88" s="127">
        <v>17</v>
      </c>
      <c r="G88" s="127">
        <v>18</v>
      </c>
      <c r="H88" s="127">
        <v>0</v>
      </c>
      <c r="I88" s="127">
        <v>0</v>
      </c>
      <c r="J88" s="127">
        <v>0</v>
      </c>
      <c r="K88" s="127">
        <v>18</v>
      </c>
    </row>
    <row r="89" spans="1:11" x14ac:dyDescent="0.25">
      <c r="A89" s="123" t="s">
        <v>294</v>
      </c>
      <c r="B89" s="124" t="s">
        <v>299</v>
      </c>
      <c r="C89" s="123">
        <v>24</v>
      </c>
      <c r="D89" s="123">
        <v>23</v>
      </c>
      <c r="E89" s="123">
        <v>0</v>
      </c>
      <c r="F89" s="123">
        <v>23</v>
      </c>
      <c r="G89" s="123">
        <v>4</v>
      </c>
      <c r="H89" s="123">
        <v>0</v>
      </c>
      <c r="I89" s="123">
        <v>15</v>
      </c>
      <c r="J89" s="123">
        <v>0</v>
      </c>
      <c r="K89" s="123">
        <v>19</v>
      </c>
    </row>
    <row r="90" spans="1:11" x14ac:dyDescent="0.25">
      <c r="A90" s="127" t="s">
        <v>294</v>
      </c>
      <c r="B90" s="128" t="s">
        <v>300</v>
      </c>
      <c r="C90" s="127">
        <v>24</v>
      </c>
      <c r="D90" s="127">
        <v>18</v>
      </c>
      <c r="E90" s="127">
        <v>0</v>
      </c>
      <c r="F90" s="127">
        <v>18</v>
      </c>
      <c r="G90" s="127">
        <v>10</v>
      </c>
      <c r="H90" s="127">
        <v>0</v>
      </c>
      <c r="I90" s="127">
        <v>2</v>
      </c>
      <c r="J90" s="127">
        <v>0</v>
      </c>
      <c r="K90" s="127">
        <v>12</v>
      </c>
    </row>
    <row r="91" spans="1:11" x14ac:dyDescent="0.25">
      <c r="A91" s="123" t="s">
        <v>294</v>
      </c>
      <c r="B91" s="124" t="s">
        <v>301</v>
      </c>
      <c r="C91" s="123">
        <v>12</v>
      </c>
      <c r="D91" s="123">
        <v>6</v>
      </c>
      <c r="E91" s="123">
        <v>1</v>
      </c>
      <c r="F91" s="123">
        <v>7</v>
      </c>
      <c r="G91" s="123">
        <v>3</v>
      </c>
      <c r="H91" s="123">
        <v>1</v>
      </c>
      <c r="I91" s="123">
        <v>3</v>
      </c>
      <c r="J91" s="123">
        <v>0</v>
      </c>
      <c r="K91" s="123">
        <v>7</v>
      </c>
    </row>
    <row r="92" spans="1:11" x14ac:dyDescent="0.25">
      <c r="A92" s="127" t="s">
        <v>294</v>
      </c>
      <c r="B92" s="128" t="s">
        <v>302</v>
      </c>
      <c r="C92" s="127">
        <v>20</v>
      </c>
      <c r="D92" s="127">
        <v>13</v>
      </c>
      <c r="E92" s="127">
        <v>0</v>
      </c>
      <c r="F92" s="127">
        <v>13</v>
      </c>
      <c r="G92" s="127">
        <v>17</v>
      </c>
      <c r="H92" s="127">
        <v>0</v>
      </c>
      <c r="I92" s="127">
        <v>0</v>
      </c>
      <c r="J92" s="127">
        <v>0</v>
      </c>
      <c r="K92" s="127">
        <v>17</v>
      </c>
    </row>
    <row r="93" spans="1:11" x14ac:dyDescent="0.25">
      <c r="A93" s="123" t="s">
        <v>294</v>
      </c>
      <c r="B93" s="124" t="s">
        <v>303</v>
      </c>
      <c r="C93" s="123">
        <v>24</v>
      </c>
      <c r="D93" s="123">
        <v>13</v>
      </c>
      <c r="E93" s="123">
        <v>0</v>
      </c>
      <c r="F93" s="123">
        <v>13</v>
      </c>
      <c r="G93" s="123">
        <v>1</v>
      </c>
      <c r="H93" s="123">
        <v>0</v>
      </c>
      <c r="I93" s="123">
        <v>13</v>
      </c>
      <c r="J93" s="123">
        <v>0</v>
      </c>
      <c r="K93" s="123">
        <v>14</v>
      </c>
    </row>
    <row r="94" spans="1:11" x14ac:dyDescent="0.25">
      <c r="A94" s="127" t="s">
        <v>304</v>
      </c>
      <c r="B94" s="128" t="s">
        <v>305</v>
      </c>
      <c r="C94" s="127">
        <v>36</v>
      </c>
      <c r="D94" s="127">
        <v>36</v>
      </c>
      <c r="E94" s="127">
        <v>0</v>
      </c>
      <c r="F94" s="127">
        <v>36</v>
      </c>
      <c r="G94" s="127">
        <v>27</v>
      </c>
      <c r="H94" s="127">
        <v>0</v>
      </c>
      <c r="I94" s="127">
        <v>0</v>
      </c>
      <c r="J94" s="127">
        <v>0</v>
      </c>
      <c r="K94" s="127">
        <v>27</v>
      </c>
    </row>
    <row r="95" spans="1:11" x14ac:dyDescent="0.25">
      <c r="A95" s="123" t="s">
        <v>304</v>
      </c>
      <c r="B95" s="124" t="s">
        <v>306</v>
      </c>
      <c r="C95" s="123">
        <v>24</v>
      </c>
      <c r="D95" s="123">
        <v>18</v>
      </c>
      <c r="E95" s="123">
        <v>0</v>
      </c>
      <c r="F95" s="123">
        <v>18</v>
      </c>
      <c r="G95" s="123">
        <v>15</v>
      </c>
      <c r="H95" s="123">
        <v>0</v>
      </c>
      <c r="I95" s="123">
        <v>0</v>
      </c>
      <c r="J95" s="123">
        <v>0</v>
      </c>
      <c r="K95" s="123">
        <v>15</v>
      </c>
    </row>
    <row r="96" spans="1:11" x14ac:dyDescent="0.25">
      <c r="A96" s="127" t="s">
        <v>304</v>
      </c>
      <c r="B96" s="128" t="s">
        <v>307</v>
      </c>
      <c r="C96" s="127">
        <v>24</v>
      </c>
      <c r="D96" s="127">
        <v>26</v>
      </c>
      <c r="E96" s="127">
        <v>0</v>
      </c>
      <c r="F96" s="127">
        <v>26</v>
      </c>
      <c r="G96" s="127">
        <v>19</v>
      </c>
      <c r="H96" s="127">
        <v>0</v>
      </c>
      <c r="I96" s="127">
        <v>0</v>
      </c>
      <c r="J96" s="127">
        <v>0</v>
      </c>
      <c r="K96" s="127">
        <v>19</v>
      </c>
    </row>
    <row r="97" spans="1:11" x14ac:dyDescent="0.25">
      <c r="A97" s="123" t="s">
        <v>304</v>
      </c>
      <c r="B97" s="124" t="s">
        <v>308</v>
      </c>
      <c r="C97" s="123">
        <v>18</v>
      </c>
      <c r="D97" s="123">
        <v>16</v>
      </c>
      <c r="E97" s="123">
        <v>0</v>
      </c>
      <c r="F97" s="123">
        <v>16</v>
      </c>
      <c r="G97" s="123">
        <v>14</v>
      </c>
      <c r="H97" s="123">
        <v>0</v>
      </c>
      <c r="I97" s="123">
        <v>0</v>
      </c>
      <c r="J97" s="123">
        <v>0</v>
      </c>
      <c r="K97" s="123">
        <v>14</v>
      </c>
    </row>
    <row r="98" spans="1:11" x14ac:dyDescent="0.25">
      <c r="A98" s="127" t="s">
        <v>304</v>
      </c>
      <c r="B98" s="128" t="s">
        <v>309</v>
      </c>
      <c r="C98" s="127">
        <v>48</v>
      </c>
      <c r="D98" s="127">
        <v>39</v>
      </c>
      <c r="E98" s="127">
        <v>0</v>
      </c>
      <c r="F98" s="127">
        <v>39</v>
      </c>
      <c r="G98" s="127">
        <v>9</v>
      </c>
      <c r="H98" s="127">
        <v>29</v>
      </c>
      <c r="I98" s="127">
        <v>0</v>
      </c>
      <c r="J98" s="127">
        <v>0</v>
      </c>
      <c r="K98" s="127">
        <v>38</v>
      </c>
    </row>
    <row r="99" spans="1:11" x14ac:dyDescent="0.25">
      <c r="A99" s="123" t="s">
        <v>304</v>
      </c>
      <c r="B99" s="124" t="s">
        <v>310</v>
      </c>
      <c r="C99" s="123">
        <v>24</v>
      </c>
      <c r="D99" s="123">
        <v>16</v>
      </c>
      <c r="E99" s="123">
        <v>1</v>
      </c>
      <c r="F99" s="123">
        <v>17</v>
      </c>
      <c r="G99" s="123">
        <v>10</v>
      </c>
      <c r="H99" s="123">
        <v>0</v>
      </c>
      <c r="I99" s="123">
        <v>0</v>
      </c>
      <c r="J99" s="123">
        <v>0</v>
      </c>
      <c r="K99" s="123">
        <v>10</v>
      </c>
    </row>
    <row r="100" spans="1:11" x14ac:dyDescent="0.25">
      <c r="A100" s="127" t="s">
        <v>304</v>
      </c>
      <c r="B100" s="128" t="s">
        <v>311</v>
      </c>
      <c r="C100" s="127">
        <v>25</v>
      </c>
      <c r="D100" s="127">
        <v>16</v>
      </c>
      <c r="E100" s="127">
        <v>0</v>
      </c>
      <c r="F100" s="127">
        <v>16</v>
      </c>
      <c r="G100" s="127">
        <v>18</v>
      </c>
      <c r="H100" s="127">
        <v>0</v>
      </c>
      <c r="I100" s="127">
        <v>0</v>
      </c>
      <c r="J100" s="127">
        <v>0</v>
      </c>
      <c r="K100" s="127">
        <v>18</v>
      </c>
    </row>
    <row r="101" spans="1:11" x14ac:dyDescent="0.25">
      <c r="A101" s="123" t="s">
        <v>304</v>
      </c>
      <c r="B101" s="124" t="s">
        <v>312</v>
      </c>
      <c r="C101" s="123">
        <v>36</v>
      </c>
      <c r="D101" s="123">
        <v>45</v>
      </c>
      <c r="E101" s="123">
        <v>0</v>
      </c>
      <c r="F101" s="123">
        <v>45</v>
      </c>
      <c r="G101" s="123">
        <v>19</v>
      </c>
      <c r="H101" s="123">
        <v>0</v>
      </c>
      <c r="I101" s="123">
        <v>0</v>
      </c>
      <c r="J101" s="123">
        <v>0</v>
      </c>
      <c r="K101" s="123">
        <v>19</v>
      </c>
    </row>
    <row r="102" spans="1:11" x14ac:dyDescent="0.25">
      <c r="A102" s="127" t="s">
        <v>304</v>
      </c>
      <c r="B102" s="128" t="s">
        <v>313</v>
      </c>
      <c r="C102" s="127">
        <v>48</v>
      </c>
      <c r="D102" s="127">
        <v>33</v>
      </c>
      <c r="E102" s="127">
        <v>0</v>
      </c>
      <c r="F102" s="127">
        <v>33</v>
      </c>
      <c r="G102" s="127">
        <v>21</v>
      </c>
      <c r="H102" s="127">
        <v>0</v>
      </c>
      <c r="I102" s="127">
        <v>0</v>
      </c>
      <c r="J102" s="127">
        <v>0</v>
      </c>
      <c r="K102" s="127">
        <v>21</v>
      </c>
    </row>
    <row r="103" spans="1:11" x14ac:dyDescent="0.25">
      <c r="A103" s="123" t="s">
        <v>314</v>
      </c>
      <c r="B103" s="124" t="s">
        <v>315</v>
      </c>
      <c r="C103" s="123">
        <v>30</v>
      </c>
      <c r="D103" s="123">
        <v>27</v>
      </c>
      <c r="E103" s="123">
        <v>0</v>
      </c>
      <c r="F103" s="123">
        <v>27</v>
      </c>
      <c r="G103" s="123">
        <v>15</v>
      </c>
      <c r="H103" s="123">
        <v>1</v>
      </c>
      <c r="I103" s="123">
        <v>0</v>
      </c>
      <c r="J103" s="123">
        <v>0</v>
      </c>
      <c r="K103" s="123">
        <v>16</v>
      </c>
    </row>
    <row r="104" spans="1:11" x14ac:dyDescent="0.25">
      <c r="A104" s="127" t="s">
        <v>314</v>
      </c>
      <c r="B104" s="128" t="s">
        <v>316</v>
      </c>
      <c r="C104" s="127">
        <v>12</v>
      </c>
      <c r="D104" s="127">
        <v>9</v>
      </c>
      <c r="E104" s="127">
        <v>0</v>
      </c>
      <c r="F104" s="127">
        <v>9</v>
      </c>
      <c r="G104" s="127">
        <v>0</v>
      </c>
      <c r="H104" s="127">
        <v>6</v>
      </c>
      <c r="I104" s="127">
        <v>0</v>
      </c>
      <c r="J104" s="127">
        <v>0</v>
      </c>
      <c r="K104" s="127">
        <v>6</v>
      </c>
    </row>
    <row r="105" spans="1:11" x14ac:dyDescent="0.25">
      <c r="A105" s="123" t="s">
        <v>314</v>
      </c>
      <c r="B105" s="124" t="s">
        <v>317</v>
      </c>
      <c r="C105" s="123">
        <v>36</v>
      </c>
      <c r="D105" s="123">
        <v>9</v>
      </c>
      <c r="E105" s="123">
        <v>0</v>
      </c>
      <c r="F105" s="123">
        <v>9</v>
      </c>
      <c r="G105" s="123">
        <v>6</v>
      </c>
      <c r="H105" s="123">
        <v>4</v>
      </c>
      <c r="I105" s="123">
        <v>0</v>
      </c>
      <c r="J105" s="123">
        <v>0</v>
      </c>
      <c r="K105" s="123">
        <v>10</v>
      </c>
    </row>
    <row r="106" spans="1:11" x14ac:dyDescent="0.25">
      <c r="A106" s="127" t="s">
        <v>314</v>
      </c>
      <c r="B106" s="128" t="s">
        <v>318</v>
      </c>
      <c r="C106" s="127">
        <v>24</v>
      </c>
      <c r="D106" s="127">
        <v>24</v>
      </c>
      <c r="E106" s="127">
        <v>0</v>
      </c>
      <c r="F106" s="127">
        <v>24</v>
      </c>
      <c r="G106" s="127">
        <v>5</v>
      </c>
      <c r="H106" s="127">
        <v>15</v>
      </c>
      <c r="I106" s="127">
        <v>0</v>
      </c>
      <c r="J106" s="127">
        <v>0</v>
      </c>
      <c r="K106" s="127">
        <v>20</v>
      </c>
    </row>
    <row r="107" spans="1:11" x14ac:dyDescent="0.25">
      <c r="A107" s="123" t="s">
        <v>319</v>
      </c>
      <c r="B107" s="124" t="s">
        <v>320</v>
      </c>
      <c r="C107" s="123">
        <v>16</v>
      </c>
      <c r="D107" s="123">
        <v>14</v>
      </c>
      <c r="E107" s="123">
        <v>0</v>
      </c>
      <c r="F107" s="123">
        <v>14</v>
      </c>
      <c r="G107" s="123">
        <v>11</v>
      </c>
      <c r="H107" s="123">
        <v>0</v>
      </c>
      <c r="I107" s="123">
        <v>0</v>
      </c>
      <c r="J107" s="123">
        <v>0</v>
      </c>
      <c r="K107" s="123">
        <v>11</v>
      </c>
    </row>
    <row r="108" spans="1:11" x14ac:dyDescent="0.25">
      <c r="A108" s="127" t="s">
        <v>321</v>
      </c>
      <c r="B108" s="128" t="s">
        <v>322</v>
      </c>
      <c r="C108" s="127">
        <v>18</v>
      </c>
      <c r="D108" s="127">
        <v>10</v>
      </c>
      <c r="E108" s="127">
        <v>0</v>
      </c>
      <c r="F108" s="127">
        <v>10</v>
      </c>
      <c r="G108" s="127">
        <v>8</v>
      </c>
      <c r="H108" s="127">
        <v>0</v>
      </c>
      <c r="I108" s="127">
        <v>0</v>
      </c>
      <c r="J108" s="127">
        <v>0</v>
      </c>
      <c r="K108" s="127">
        <v>8</v>
      </c>
    </row>
    <row r="109" spans="1:11" x14ac:dyDescent="0.25">
      <c r="A109" s="123" t="s">
        <v>323</v>
      </c>
      <c r="B109" s="124" t="s">
        <v>324</v>
      </c>
      <c r="C109" s="123">
        <v>24</v>
      </c>
      <c r="D109" s="123">
        <v>22</v>
      </c>
      <c r="E109" s="123">
        <v>0</v>
      </c>
      <c r="F109" s="123">
        <v>22</v>
      </c>
      <c r="G109" s="123">
        <v>0</v>
      </c>
      <c r="H109" s="123">
        <v>0</v>
      </c>
      <c r="I109" s="123">
        <v>15</v>
      </c>
      <c r="J109" s="123">
        <v>0</v>
      </c>
      <c r="K109" s="123">
        <v>15</v>
      </c>
    </row>
    <row r="110" spans="1:11" x14ac:dyDescent="0.25">
      <c r="A110" s="127" t="s">
        <v>325</v>
      </c>
      <c r="B110" s="128" t="s">
        <v>326</v>
      </c>
      <c r="C110" s="127">
        <v>12</v>
      </c>
      <c r="D110" s="127">
        <v>7</v>
      </c>
      <c r="E110" s="127">
        <v>0</v>
      </c>
      <c r="F110" s="127">
        <v>7</v>
      </c>
      <c r="G110" s="127">
        <v>7</v>
      </c>
      <c r="H110" s="127">
        <v>0</v>
      </c>
      <c r="I110" s="127">
        <v>0</v>
      </c>
      <c r="J110" s="127">
        <v>0</v>
      </c>
      <c r="K110" s="127">
        <v>7</v>
      </c>
    </row>
    <row r="111" spans="1:11" x14ac:dyDescent="0.25">
      <c r="A111" s="123" t="s">
        <v>325</v>
      </c>
      <c r="B111" s="124" t="s">
        <v>327</v>
      </c>
      <c r="C111" s="123">
        <v>18</v>
      </c>
      <c r="D111" s="123">
        <v>15</v>
      </c>
      <c r="E111" s="123">
        <v>0</v>
      </c>
      <c r="F111" s="123">
        <v>15</v>
      </c>
      <c r="G111" s="123">
        <v>10</v>
      </c>
      <c r="H111" s="123">
        <v>0</v>
      </c>
      <c r="I111" s="123">
        <v>0</v>
      </c>
      <c r="J111" s="123">
        <v>0</v>
      </c>
      <c r="K111" s="123">
        <v>10</v>
      </c>
    </row>
    <row r="112" spans="1:11" x14ac:dyDescent="0.25">
      <c r="A112" s="127" t="s">
        <v>325</v>
      </c>
      <c r="B112" s="128" t="s">
        <v>328</v>
      </c>
      <c r="C112" s="127">
        <v>20</v>
      </c>
      <c r="D112" s="127">
        <v>16</v>
      </c>
      <c r="E112" s="127">
        <v>0</v>
      </c>
      <c r="F112" s="127">
        <v>16</v>
      </c>
      <c r="G112" s="127">
        <v>8</v>
      </c>
      <c r="H112" s="127">
        <v>1</v>
      </c>
      <c r="I112" s="127">
        <v>6</v>
      </c>
      <c r="J112" s="127">
        <v>0</v>
      </c>
      <c r="K112" s="127">
        <v>15</v>
      </c>
    </row>
    <row r="113" spans="1:11" x14ac:dyDescent="0.25">
      <c r="A113" s="123" t="s">
        <v>325</v>
      </c>
      <c r="B113" s="124" t="s">
        <v>329</v>
      </c>
      <c r="C113" s="123">
        <v>15</v>
      </c>
      <c r="D113" s="123">
        <v>14</v>
      </c>
      <c r="E113" s="123">
        <v>0</v>
      </c>
      <c r="F113" s="123">
        <v>14</v>
      </c>
      <c r="G113" s="123">
        <v>7</v>
      </c>
      <c r="H113" s="123">
        <v>0</v>
      </c>
      <c r="I113" s="123">
        <v>0</v>
      </c>
      <c r="J113" s="123">
        <v>0</v>
      </c>
      <c r="K113" s="123">
        <v>7</v>
      </c>
    </row>
    <row r="114" spans="1:11" x14ac:dyDescent="0.25">
      <c r="A114" s="127" t="s">
        <v>325</v>
      </c>
      <c r="B114" s="128" t="s">
        <v>330</v>
      </c>
      <c r="C114" s="127">
        <v>18</v>
      </c>
      <c r="D114" s="127">
        <v>18</v>
      </c>
      <c r="E114" s="127">
        <v>0</v>
      </c>
      <c r="F114" s="127">
        <v>18</v>
      </c>
      <c r="G114" s="127">
        <v>13</v>
      </c>
      <c r="H114" s="127">
        <v>0</v>
      </c>
      <c r="I114" s="127">
        <v>0</v>
      </c>
      <c r="J114" s="127">
        <v>0</v>
      </c>
      <c r="K114" s="127">
        <v>13</v>
      </c>
    </row>
    <row r="115" spans="1:11" x14ac:dyDescent="0.25">
      <c r="A115" s="123" t="s">
        <v>325</v>
      </c>
      <c r="B115" s="124" t="s">
        <v>331</v>
      </c>
      <c r="C115" s="123">
        <v>16</v>
      </c>
      <c r="D115" s="123">
        <v>12</v>
      </c>
      <c r="E115" s="123">
        <v>0</v>
      </c>
      <c r="F115" s="123">
        <v>12</v>
      </c>
      <c r="G115" s="123">
        <v>9</v>
      </c>
      <c r="H115" s="123">
        <v>0</v>
      </c>
      <c r="I115" s="123">
        <v>0</v>
      </c>
      <c r="J115" s="123">
        <v>0</v>
      </c>
      <c r="K115" s="123">
        <v>9</v>
      </c>
    </row>
    <row r="116" spans="1:11" x14ac:dyDescent="0.25">
      <c r="A116" s="127" t="s">
        <v>325</v>
      </c>
      <c r="B116" s="128" t="s">
        <v>332</v>
      </c>
      <c r="C116" s="127">
        <v>26</v>
      </c>
      <c r="D116" s="127">
        <v>20</v>
      </c>
      <c r="E116" s="127">
        <v>0</v>
      </c>
      <c r="F116" s="127">
        <v>20</v>
      </c>
      <c r="G116" s="127">
        <v>17</v>
      </c>
      <c r="H116" s="127">
        <v>0</v>
      </c>
      <c r="I116" s="127">
        <v>0</v>
      </c>
      <c r="J116" s="127">
        <v>0</v>
      </c>
      <c r="K116" s="127">
        <v>17</v>
      </c>
    </row>
    <row r="117" spans="1:11" x14ac:dyDescent="0.25">
      <c r="A117" s="123" t="s">
        <v>325</v>
      </c>
      <c r="B117" s="124" t="s">
        <v>333</v>
      </c>
      <c r="C117" s="123">
        <v>20</v>
      </c>
      <c r="D117" s="123">
        <v>18</v>
      </c>
      <c r="E117" s="123">
        <v>0</v>
      </c>
      <c r="F117" s="123">
        <v>18</v>
      </c>
      <c r="G117" s="123">
        <v>12</v>
      </c>
      <c r="H117" s="123">
        <v>0</v>
      </c>
      <c r="I117" s="123">
        <v>0</v>
      </c>
      <c r="J117" s="123">
        <v>0</v>
      </c>
      <c r="K117" s="123">
        <v>12</v>
      </c>
    </row>
    <row r="118" spans="1:11" x14ac:dyDescent="0.25">
      <c r="A118" s="127" t="s">
        <v>334</v>
      </c>
      <c r="B118" s="128" t="s">
        <v>335</v>
      </c>
      <c r="C118" s="127">
        <v>24</v>
      </c>
      <c r="D118" s="127">
        <v>5</v>
      </c>
      <c r="E118" s="127">
        <v>0</v>
      </c>
      <c r="F118" s="127">
        <v>5</v>
      </c>
      <c r="G118" s="127">
        <v>2</v>
      </c>
      <c r="H118" s="127">
        <v>0</v>
      </c>
      <c r="I118" s="127">
        <v>7</v>
      </c>
      <c r="J118" s="127">
        <v>0</v>
      </c>
      <c r="K118" s="127">
        <v>9</v>
      </c>
    </row>
    <row r="119" spans="1:11" x14ac:dyDescent="0.25">
      <c r="A119" s="123" t="s">
        <v>334</v>
      </c>
      <c r="B119" s="124" t="s">
        <v>336</v>
      </c>
      <c r="C119" s="123">
        <v>20</v>
      </c>
      <c r="D119" s="123">
        <v>17</v>
      </c>
      <c r="E119" s="123">
        <v>0</v>
      </c>
      <c r="F119" s="123">
        <v>17</v>
      </c>
      <c r="G119" s="123">
        <v>2</v>
      </c>
      <c r="H119" s="123">
        <v>0</v>
      </c>
      <c r="I119" s="123">
        <v>9</v>
      </c>
      <c r="J119" s="123">
        <v>0</v>
      </c>
      <c r="K119" s="123">
        <v>11</v>
      </c>
    </row>
    <row r="120" spans="1:11" x14ac:dyDescent="0.25">
      <c r="A120" s="127" t="s">
        <v>334</v>
      </c>
      <c r="B120" s="128" t="s">
        <v>337</v>
      </c>
      <c r="C120" s="127">
        <v>24</v>
      </c>
      <c r="D120" s="127">
        <v>26</v>
      </c>
      <c r="E120" s="127">
        <v>0</v>
      </c>
      <c r="F120" s="127">
        <v>26</v>
      </c>
      <c r="G120" s="127">
        <v>5</v>
      </c>
      <c r="H120" s="127">
        <v>0</v>
      </c>
      <c r="I120" s="127">
        <v>14</v>
      </c>
      <c r="J120" s="127">
        <v>0</v>
      </c>
      <c r="K120" s="127">
        <v>19</v>
      </c>
    </row>
    <row r="121" spans="1:11" x14ac:dyDescent="0.25">
      <c r="A121" s="123" t="s">
        <v>334</v>
      </c>
      <c r="B121" s="124" t="s">
        <v>338</v>
      </c>
      <c r="C121" s="123">
        <v>102</v>
      </c>
      <c r="D121" s="123">
        <v>17</v>
      </c>
      <c r="E121" s="123">
        <v>26</v>
      </c>
      <c r="F121" s="123">
        <v>43</v>
      </c>
      <c r="G121" s="123">
        <v>0</v>
      </c>
      <c r="H121" s="123">
        <v>5</v>
      </c>
      <c r="I121" s="123">
        <v>0</v>
      </c>
      <c r="J121" s="123">
        <v>0</v>
      </c>
      <c r="K121" s="123">
        <v>5</v>
      </c>
    </row>
    <row r="122" spans="1:11" x14ac:dyDescent="0.25">
      <c r="A122" s="127" t="s">
        <v>334</v>
      </c>
      <c r="B122" s="128" t="s">
        <v>339</v>
      </c>
      <c r="C122" s="127">
        <v>18</v>
      </c>
      <c r="D122" s="127">
        <v>10</v>
      </c>
      <c r="E122" s="127">
        <v>0</v>
      </c>
      <c r="F122" s="127">
        <v>10</v>
      </c>
      <c r="G122" s="127">
        <v>1</v>
      </c>
      <c r="H122" s="127">
        <v>9</v>
      </c>
      <c r="I122" s="127">
        <v>0</v>
      </c>
      <c r="J122" s="127">
        <v>0</v>
      </c>
      <c r="K122" s="127">
        <v>10</v>
      </c>
    </row>
    <row r="123" spans="1:11" x14ac:dyDescent="0.25">
      <c r="A123" s="123" t="s">
        <v>334</v>
      </c>
      <c r="B123" s="124" t="s">
        <v>340</v>
      </c>
      <c r="C123" s="123">
        <v>24</v>
      </c>
      <c r="D123" s="123">
        <v>21</v>
      </c>
      <c r="E123" s="123">
        <v>0</v>
      </c>
      <c r="F123" s="123">
        <v>21</v>
      </c>
      <c r="G123" s="123">
        <v>15</v>
      </c>
      <c r="H123" s="123">
        <v>5</v>
      </c>
      <c r="I123" s="123">
        <v>0</v>
      </c>
      <c r="J123" s="123">
        <v>0</v>
      </c>
      <c r="K123" s="123">
        <v>20</v>
      </c>
    </row>
    <row r="124" spans="1:11" x14ac:dyDescent="0.25">
      <c r="A124" s="127" t="s">
        <v>334</v>
      </c>
      <c r="B124" s="128" t="s">
        <v>341</v>
      </c>
      <c r="C124" s="127">
        <v>60</v>
      </c>
      <c r="D124" s="127">
        <v>36</v>
      </c>
      <c r="E124" s="127">
        <v>0</v>
      </c>
      <c r="F124" s="127">
        <v>36</v>
      </c>
      <c r="G124" s="127">
        <v>26</v>
      </c>
      <c r="H124" s="127">
        <v>0</v>
      </c>
      <c r="I124" s="127">
        <v>0</v>
      </c>
      <c r="J124" s="127">
        <v>0</v>
      </c>
      <c r="K124" s="127">
        <v>26</v>
      </c>
    </row>
    <row r="125" spans="1:11" x14ac:dyDescent="0.25">
      <c r="A125" s="123" t="s">
        <v>334</v>
      </c>
      <c r="B125" s="124" t="s">
        <v>342</v>
      </c>
      <c r="C125" s="123">
        <v>24</v>
      </c>
      <c r="D125" s="123">
        <v>17</v>
      </c>
      <c r="E125" s="123">
        <v>0</v>
      </c>
      <c r="F125" s="123">
        <v>17</v>
      </c>
      <c r="G125" s="123">
        <v>13</v>
      </c>
      <c r="H125" s="123">
        <v>0</v>
      </c>
      <c r="I125" s="123">
        <v>0</v>
      </c>
      <c r="J125" s="123">
        <v>0</v>
      </c>
      <c r="K125" s="123">
        <v>13</v>
      </c>
    </row>
    <row r="126" spans="1:11" x14ac:dyDescent="0.25">
      <c r="A126" s="127" t="s">
        <v>343</v>
      </c>
      <c r="B126" s="128" t="s">
        <v>344</v>
      </c>
      <c r="C126" s="127">
        <v>24</v>
      </c>
      <c r="D126" s="127">
        <v>24</v>
      </c>
      <c r="E126" s="127">
        <v>0</v>
      </c>
      <c r="F126" s="127">
        <v>24</v>
      </c>
      <c r="G126" s="127">
        <v>21</v>
      </c>
      <c r="H126" s="127">
        <v>0</v>
      </c>
      <c r="I126" s="127">
        <v>0</v>
      </c>
      <c r="J126" s="127">
        <v>0</v>
      </c>
      <c r="K126" s="127">
        <v>21</v>
      </c>
    </row>
    <row r="127" spans="1:11" x14ac:dyDescent="0.25">
      <c r="A127" s="123" t="s">
        <v>343</v>
      </c>
      <c r="B127" s="124" t="s">
        <v>345</v>
      </c>
      <c r="C127" s="123">
        <v>70</v>
      </c>
      <c r="D127" s="123">
        <v>64</v>
      </c>
      <c r="E127" s="123">
        <v>25</v>
      </c>
      <c r="F127" s="123">
        <v>89</v>
      </c>
      <c r="G127" s="123">
        <v>6</v>
      </c>
      <c r="H127" s="123">
        <v>50</v>
      </c>
      <c r="I127" s="123">
        <v>0</v>
      </c>
      <c r="J127" s="123">
        <v>0</v>
      </c>
      <c r="K127" s="123">
        <v>56</v>
      </c>
    </row>
    <row r="128" spans="1:11" x14ac:dyDescent="0.25">
      <c r="A128" s="127" t="s">
        <v>343</v>
      </c>
      <c r="B128" s="128" t="s">
        <v>346</v>
      </c>
      <c r="C128" s="127">
        <v>45</v>
      </c>
      <c r="D128" s="127">
        <v>45</v>
      </c>
      <c r="E128" s="127">
        <v>0</v>
      </c>
      <c r="F128" s="127">
        <v>45</v>
      </c>
      <c r="G128" s="127">
        <v>21</v>
      </c>
      <c r="H128" s="127">
        <v>24</v>
      </c>
      <c r="I128" s="127">
        <v>0</v>
      </c>
      <c r="J128" s="127">
        <v>0</v>
      </c>
      <c r="K128" s="127">
        <v>45</v>
      </c>
    </row>
    <row r="129" spans="1:11" x14ac:dyDescent="0.25">
      <c r="A129" s="123" t="s">
        <v>343</v>
      </c>
      <c r="B129" s="124" t="s">
        <v>347</v>
      </c>
      <c r="C129" s="123">
        <v>48</v>
      </c>
      <c r="D129" s="123">
        <v>46</v>
      </c>
      <c r="E129" s="123">
        <v>0</v>
      </c>
      <c r="F129" s="123">
        <v>46</v>
      </c>
      <c r="G129" s="123">
        <v>13</v>
      </c>
      <c r="H129" s="123">
        <v>0</v>
      </c>
      <c r="I129" s="123">
        <v>0</v>
      </c>
      <c r="J129" s="123">
        <v>17</v>
      </c>
      <c r="K129" s="123">
        <v>30</v>
      </c>
    </row>
    <row r="130" spans="1:11" x14ac:dyDescent="0.25">
      <c r="A130" s="127" t="s">
        <v>343</v>
      </c>
      <c r="B130" s="128" t="s">
        <v>348</v>
      </c>
      <c r="C130" s="127">
        <v>72</v>
      </c>
      <c r="D130" s="127">
        <v>52</v>
      </c>
      <c r="E130" s="127">
        <v>0</v>
      </c>
      <c r="F130" s="127">
        <v>52</v>
      </c>
      <c r="G130" s="127">
        <v>32</v>
      </c>
      <c r="H130" s="127">
        <v>5</v>
      </c>
      <c r="I130" s="127">
        <v>0</v>
      </c>
      <c r="J130" s="127">
        <v>0</v>
      </c>
      <c r="K130" s="127">
        <v>37</v>
      </c>
    </row>
    <row r="131" spans="1:11" x14ac:dyDescent="0.25">
      <c r="A131" s="123" t="s">
        <v>343</v>
      </c>
      <c r="B131" s="124" t="s">
        <v>349</v>
      </c>
      <c r="C131" s="123">
        <v>36</v>
      </c>
      <c r="D131" s="123">
        <v>25</v>
      </c>
      <c r="E131" s="123">
        <v>0</v>
      </c>
      <c r="F131" s="123">
        <v>25</v>
      </c>
      <c r="G131" s="123">
        <v>14</v>
      </c>
      <c r="H131" s="123">
        <v>0</v>
      </c>
      <c r="I131" s="123">
        <v>3</v>
      </c>
      <c r="J131" s="123">
        <v>0</v>
      </c>
      <c r="K131" s="123">
        <v>17</v>
      </c>
    </row>
    <row r="132" spans="1:11" x14ac:dyDescent="0.25">
      <c r="A132" s="127" t="s">
        <v>343</v>
      </c>
      <c r="B132" s="128" t="s">
        <v>350</v>
      </c>
      <c r="C132" s="127">
        <v>20</v>
      </c>
      <c r="D132" s="127">
        <v>17</v>
      </c>
      <c r="E132" s="127">
        <v>0</v>
      </c>
      <c r="F132" s="127">
        <v>17</v>
      </c>
      <c r="G132" s="127">
        <v>20</v>
      </c>
      <c r="H132" s="127">
        <v>0</v>
      </c>
      <c r="I132" s="127">
        <v>0</v>
      </c>
      <c r="J132" s="127">
        <v>0</v>
      </c>
      <c r="K132" s="127">
        <v>20</v>
      </c>
    </row>
    <row r="133" spans="1:11" x14ac:dyDescent="0.25">
      <c r="A133" s="123" t="s">
        <v>343</v>
      </c>
      <c r="B133" s="124" t="s">
        <v>351</v>
      </c>
      <c r="C133" s="123">
        <v>30</v>
      </c>
      <c r="D133" s="123">
        <v>29</v>
      </c>
      <c r="E133" s="123">
        <v>0</v>
      </c>
      <c r="F133" s="123">
        <v>29</v>
      </c>
      <c r="G133" s="123">
        <v>6</v>
      </c>
      <c r="H133" s="123">
        <v>0</v>
      </c>
      <c r="I133" s="123">
        <v>23</v>
      </c>
      <c r="J133" s="123">
        <v>0</v>
      </c>
      <c r="K133" s="123">
        <v>29</v>
      </c>
    </row>
    <row r="134" spans="1:11" x14ac:dyDescent="0.25">
      <c r="A134" s="127" t="s">
        <v>343</v>
      </c>
      <c r="B134" s="128" t="s">
        <v>352</v>
      </c>
      <c r="C134" s="127">
        <v>24</v>
      </c>
      <c r="D134" s="127">
        <v>17</v>
      </c>
      <c r="E134" s="127">
        <v>0</v>
      </c>
      <c r="F134" s="127">
        <v>17</v>
      </c>
      <c r="G134" s="127">
        <v>6</v>
      </c>
      <c r="H134" s="127">
        <v>2</v>
      </c>
      <c r="I134" s="127">
        <v>0</v>
      </c>
      <c r="J134" s="127">
        <v>0</v>
      </c>
      <c r="K134" s="127">
        <v>8</v>
      </c>
    </row>
    <row r="135" spans="1:11" x14ac:dyDescent="0.25">
      <c r="A135" s="123" t="s">
        <v>343</v>
      </c>
      <c r="B135" s="124" t="s">
        <v>353</v>
      </c>
      <c r="C135" s="123">
        <v>30</v>
      </c>
      <c r="D135" s="123">
        <v>20</v>
      </c>
      <c r="E135" s="123">
        <v>1</v>
      </c>
      <c r="F135" s="123">
        <v>21</v>
      </c>
      <c r="G135" s="123">
        <v>10</v>
      </c>
      <c r="H135" s="123">
        <v>0</v>
      </c>
      <c r="I135" s="123">
        <v>0</v>
      </c>
      <c r="J135" s="123">
        <v>10</v>
      </c>
      <c r="K135" s="123">
        <v>20</v>
      </c>
    </row>
    <row r="136" spans="1:11" x14ac:dyDescent="0.25">
      <c r="A136" s="127" t="s">
        <v>343</v>
      </c>
      <c r="B136" s="128" t="s">
        <v>354</v>
      </c>
      <c r="C136" s="127">
        <v>30</v>
      </c>
      <c r="D136" s="127">
        <v>18</v>
      </c>
      <c r="E136" s="127">
        <v>13</v>
      </c>
      <c r="F136" s="127">
        <v>31</v>
      </c>
      <c r="G136" s="127">
        <v>5</v>
      </c>
      <c r="H136" s="127">
        <v>16</v>
      </c>
      <c r="I136" s="127">
        <v>0</v>
      </c>
      <c r="J136" s="127">
        <v>0</v>
      </c>
      <c r="K136" s="127">
        <v>21</v>
      </c>
    </row>
    <row r="137" spans="1:11" x14ac:dyDescent="0.25">
      <c r="A137" s="123" t="s">
        <v>343</v>
      </c>
      <c r="B137" s="124" t="s">
        <v>355</v>
      </c>
      <c r="C137" s="123">
        <v>24</v>
      </c>
      <c r="D137" s="123">
        <v>19</v>
      </c>
      <c r="E137" s="123">
        <v>16</v>
      </c>
      <c r="F137" s="123">
        <v>35</v>
      </c>
      <c r="G137" s="123">
        <v>2</v>
      </c>
      <c r="H137" s="123">
        <v>0</v>
      </c>
      <c r="I137" s="123">
        <v>12</v>
      </c>
      <c r="J137" s="123">
        <v>0</v>
      </c>
      <c r="K137" s="123">
        <v>14</v>
      </c>
    </row>
    <row r="138" spans="1:11" x14ac:dyDescent="0.25">
      <c r="A138" s="127" t="s">
        <v>343</v>
      </c>
      <c r="B138" s="128" t="s">
        <v>356</v>
      </c>
      <c r="C138" s="127">
        <v>30</v>
      </c>
      <c r="D138" s="127">
        <v>30</v>
      </c>
      <c r="E138" s="127">
        <v>25</v>
      </c>
      <c r="F138" s="127">
        <v>55</v>
      </c>
      <c r="G138" s="127">
        <v>0</v>
      </c>
      <c r="H138" s="127">
        <v>0</v>
      </c>
      <c r="I138" s="127">
        <v>26</v>
      </c>
      <c r="J138" s="127">
        <v>0</v>
      </c>
      <c r="K138" s="127">
        <v>26</v>
      </c>
    </row>
    <row r="139" spans="1:11" x14ac:dyDescent="0.25">
      <c r="A139" s="123" t="s">
        <v>357</v>
      </c>
      <c r="B139" s="124" t="s">
        <v>358</v>
      </c>
      <c r="C139" s="123">
        <v>54</v>
      </c>
      <c r="D139" s="123">
        <v>31</v>
      </c>
      <c r="E139" s="123">
        <v>0</v>
      </c>
      <c r="F139" s="123">
        <v>31</v>
      </c>
      <c r="G139" s="123">
        <v>3</v>
      </c>
      <c r="H139" s="123">
        <v>0</v>
      </c>
      <c r="I139" s="123">
        <v>18</v>
      </c>
      <c r="J139" s="123">
        <v>0</v>
      </c>
      <c r="K139" s="123">
        <v>21</v>
      </c>
    </row>
    <row r="140" spans="1:11" x14ac:dyDescent="0.25">
      <c r="A140" s="127" t="s">
        <v>357</v>
      </c>
      <c r="B140" s="128" t="s">
        <v>359</v>
      </c>
      <c r="C140" s="127">
        <v>12</v>
      </c>
      <c r="D140" s="127">
        <v>12</v>
      </c>
      <c r="E140" s="127">
        <v>0</v>
      </c>
      <c r="F140" s="127">
        <v>12</v>
      </c>
      <c r="G140" s="127">
        <v>8</v>
      </c>
      <c r="H140" s="127">
        <v>0</v>
      </c>
      <c r="I140" s="127">
        <v>0</v>
      </c>
      <c r="J140" s="127">
        <v>0</v>
      </c>
      <c r="K140" s="127">
        <v>8</v>
      </c>
    </row>
    <row r="141" spans="1:11" x14ac:dyDescent="0.25">
      <c r="A141" s="123" t="s">
        <v>357</v>
      </c>
      <c r="B141" s="124" t="s">
        <v>360</v>
      </c>
      <c r="C141" s="123">
        <v>16</v>
      </c>
      <c r="D141" s="123">
        <v>14</v>
      </c>
      <c r="E141" s="123">
        <v>0</v>
      </c>
      <c r="F141" s="123">
        <v>14</v>
      </c>
      <c r="G141" s="123">
        <v>3</v>
      </c>
      <c r="H141" s="123">
        <v>0</v>
      </c>
      <c r="I141" s="123">
        <v>7</v>
      </c>
      <c r="J141" s="123">
        <v>0</v>
      </c>
      <c r="K141" s="123">
        <v>10</v>
      </c>
    </row>
    <row r="142" spans="1:11" x14ac:dyDescent="0.25">
      <c r="A142" s="127" t="s">
        <v>361</v>
      </c>
      <c r="B142" s="128" t="s">
        <v>362</v>
      </c>
      <c r="C142" s="127">
        <v>18</v>
      </c>
      <c r="D142" s="127">
        <v>18</v>
      </c>
      <c r="E142" s="127">
        <v>0</v>
      </c>
      <c r="F142" s="127">
        <v>18</v>
      </c>
      <c r="G142" s="127">
        <v>10</v>
      </c>
      <c r="H142" s="127">
        <v>0</v>
      </c>
      <c r="I142" s="127">
        <v>3</v>
      </c>
      <c r="J142" s="127">
        <v>0</v>
      </c>
      <c r="K142" s="127">
        <v>13</v>
      </c>
    </row>
    <row r="143" spans="1:11" x14ac:dyDescent="0.25">
      <c r="A143" s="123" t="s">
        <v>361</v>
      </c>
      <c r="B143" s="124" t="s">
        <v>363</v>
      </c>
      <c r="C143" s="123">
        <v>50</v>
      </c>
      <c r="D143" s="123">
        <v>25</v>
      </c>
      <c r="E143" s="123">
        <v>0</v>
      </c>
      <c r="F143" s="123">
        <v>25</v>
      </c>
      <c r="G143" s="123">
        <v>0</v>
      </c>
      <c r="H143" s="123">
        <v>0</v>
      </c>
      <c r="I143" s="123">
        <v>23</v>
      </c>
      <c r="J143" s="123">
        <v>0</v>
      </c>
      <c r="K143" s="123">
        <v>23</v>
      </c>
    </row>
    <row r="144" spans="1:11" x14ac:dyDescent="0.25">
      <c r="A144" s="127" t="s">
        <v>361</v>
      </c>
      <c r="B144" s="128" t="s">
        <v>364</v>
      </c>
      <c r="C144" s="127">
        <v>24</v>
      </c>
      <c r="D144" s="127">
        <v>14</v>
      </c>
      <c r="E144" s="127">
        <v>0</v>
      </c>
      <c r="F144" s="127">
        <v>14</v>
      </c>
      <c r="G144" s="127">
        <v>14</v>
      </c>
      <c r="H144" s="127">
        <v>0</v>
      </c>
      <c r="I144" s="127">
        <v>0</v>
      </c>
      <c r="J144" s="127">
        <v>0</v>
      </c>
      <c r="K144" s="127">
        <v>14</v>
      </c>
    </row>
    <row r="145" spans="1:11" x14ac:dyDescent="0.25">
      <c r="A145" s="123" t="s">
        <v>361</v>
      </c>
      <c r="B145" s="124" t="s">
        <v>365</v>
      </c>
      <c r="C145" s="123">
        <v>18</v>
      </c>
      <c r="D145" s="123">
        <v>17</v>
      </c>
      <c r="E145" s="123">
        <v>0</v>
      </c>
      <c r="F145" s="123">
        <v>17</v>
      </c>
      <c r="G145" s="123">
        <v>14</v>
      </c>
      <c r="H145" s="123">
        <v>0</v>
      </c>
      <c r="I145" s="123">
        <v>0</v>
      </c>
      <c r="J145" s="123">
        <v>0</v>
      </c>
      <c r="K145" s="123">
        <v>14</v>
      </c>
    </row>
    <row r="146" spans="1:11" x14ac:dyDescent="0.25">
      <c r="A146" s="127" t="s">
        <v>366</v>
      </c>
      <c r="B146" s="128" t="s">
        <v>367</v>
      </c>
      <c r="C146" s="127">
        <v>18</v>
      </c>
      <c r="D146" s="127">
        <v>9</v>
      </c>
      <c r="E146" s="127">
        <v>0</v>
      </c>
      <c r="F146" s="127">
        <v>9</v>
      </c>
      <c r="G146" s="127">
        <v>9</v>
      </c>
      <c r="H146" s="127">
        <v>0</v>
      </c>
      <c r="I146" s="127">
        <v>0</v>
      </c>
      <c r="J146" s="127">
        <v>0</v>
      </c>
      <c r="K146" s="127">
        <v>9</v>
      </c>
    </row>
    <row r="147" spans="1:11" x14ac:dyDescent="0.25">
      <c r="A147" s="123" t="s">
        <v>366</v>
      </c>
      <c r="B147" s="124" t="s">
        <v>368</v>
      </c>
      <c r="C147" s="123">
        <v>45</v>
      </c>
      <c r="D147" s="123">
        <v>45</v>
      </c>
      <c r="E147" s="123">
        <v>0</v>
      </c>
      <c r="F147" s="123">
        <v>45</v>
      </c>
      <c r="G147" s="123">
        <v>20</v>
      </c>
      <c r="H147" s="123">
        <v>0</v>
      </c>
      <c r="I147" s="123">
        <v>0</v>
      </c>
      <c r="J147" s="123">
        <v>11</v>
      </c>
      <c r="K147" s="123">
        <v>31</v>
      </c>
    </row>
    <row r="148" spans="1:11" x14ac:dyDescent="0.25">
      <c r="A148" s="127" t="s">
        <v>369</v>
      </c>
      <c r="B148" s="128" t="s">
        <v>370</v>
      </c>
      <c r="C148" s="127">
        <v>22</v>
      </c>
      <c r="D148" s="127">
        <v>22</v>
      </c>
      <c r="E148" s="127">
        <v>0</v>
      </c>
      <c r="F148" s="127">
        <v>22</v>
      </c>
      <c r="G148" s="127">
        <v>7</v>
      </c>
      <c r="H148" s="127">
        <v>0</v>
      </c>
      <c r="I148" s="127">
        <v>9</v>
      </c>
      <c r="J148" s="127">
        <v>0</v>
      </c>
      <c r="K148" s="127">
        <v>16</v>
      </c>
    </row>
    <row r="149" spans="1:11" x14ac:dyDescent="0.25">
      <c r="A149" s="123" t="s">
        <v>369</v>
      </c>
      <c r="B149" s="124" t="s">
        <v>371</v>
      </c>
      <c r="C149" s="123">
        <v>18</v>
      </c>
      <c r="D149" s="123">
        <v>10</v>
      </c>
      <c r="E149" s="123">
        <v>0</v>
      </c>
      <c r="F149" s="123">
        <v>10</v>
      </c>
      <c r="G149" s="123">
        <v>8</v>
      </c>
      <c r="H149" s="123">
        <v>0</v>
      </c>
      <c r="I149" s="123">
        <v>2</v>
      </c>
      <c r="J149" s="123">
        <v>0</v>
      </c>
      <c r="K149" s="123">
        <v>10</v>
      </c>
    </row>
    <row r="150" spans="1:11" x14ac:dyDescent="0.25">
      <c r="A150" s="127" t="s">
        <v>369</v>
      </c>
      <c r="B150" s="128" t="s">
        <v>372</v>
      </c>
      <c r="C150" s="127">
        <v>14</v>
      </c>
      <c r="D150" s="127">
        <v>7</v>
      </c>
      <c r="E150" s="127">
        <v>0</v>
      </c>
      <c r="F150" s="127">
        <v>7</v>
      </c>
      <c r="G150" s="127">
        <v>2</v>
      </c>
      <c r="H150" s="127">
        <v>3</v>
      </c>
      <c r="I150" s="127">
        <v>0</v>
      </c>
      <c r="J150" s="127">
        <v>0</v>
      </c>
      <c r="K150" s="127">
        <v>5</v>
      </c>
    </row>
    <row r="151" spans="1:11" x14ac:dyDescent="0.25">
      <c r="A151" s="123" t="s">
        <v>369</v>
      </c>
      <c r="B151" s="124" t="s">
        <v>373</v>
      </c>
      <c r="C151" s="123">
        <v>48</v>
      </c>
      <c r="D151" s="123">
        <v>35</v>
      </c>
      <c r="E151" s="123">
        <v>0</v>
      </c>
      <c r="F151" s="123">
        <v>35</v>
      </c>
      <c r="G151" s="123">
        <v>10</v>
      </c>
      <c r="H151" s="123">
        <v>0</v>
      </c>
      <c r="I151" s="123">
        <v>0</v>
      </c>
      <c r="J151" s="123">
        <v>0</v>
      </c>
      <c r="K151" s="123">
        <v>10</v>
      </c>
    </row>
    <row r="152" spans="1:11" x14ac:dyDescent="0.25">
      <c r="A152" s="127" t="s">
        <v>369</v>
      </c>
      <c r="B152" s="128" t="s">
        <v>374</v>
      </c>
      <c r="C152" s="127">
        <v>50</v>
      </c>
      <c r="D152" s="127">
        <v>36</v>
      </c>
      <c r="E152" s="127">
        <v>0</v>
      </c>
      <c r="F152" s="127">
        <v>36</v>
      </c>
      <c r="G152" s="127">
        <v>28</v>
      </c>
      <c r="H152" s="127">
        <v>0</v>
      </c>
      <c r="I152" s="127">
        <v>0</v>
      </c>
      <c r="J152" s="127">
        <v>0</v>
      </c>
      <c r="K152" s="127">
        <v>28</v>
      </c>
    </row>
    <row r="153" spans="1:11" x14ac:dyDescent="0.25">
      <c r="A153" s="123" t="s">
        <v>375</v>
      </c>
      <c r="B153" s="124" t="s">
        <v>376</v>
      </c>
      <c r="C153" s="123">
        <v>28</v>
      </c>
      <c r="D153" s="123">
        <v>14</v>
      </c>
      <c r="E153" s="123">
        <v>11</v>
      </c>
      <c r="F153" s="123">
        <v>25</v>
      </c>
      <c r="G153" s="123">
        <v>16</v>
      </c>
      <c r="H153" s="123">
        <v>0</v>
      </c>
      <c r="I153" s="123">
        <v>0</v>
      </c>
      <c r="J153" s="123">
        <v>0</v>
      </c>
      <c r="K153" s="123">
        <v>16</v>
      </c>
    </row>
    <row r="154" spans="1:11" x14ac:dyDescent="0.25">
      <c r="A154" s="127" t="s">
        <v>375</v>
      </c>
      <c r="B154" s="128" t="s">
        <v>377</v>
      </c>
      <c r="C154" s="127">
        <v>25</v>
      </c>
      <c r="D154" s="127">
        <v>21</v>
      </c>
      <c r="E154" s="127">
        <v>1</v>
      </c>
      <c r="F154" s="127">
        <v>22</v>
      </c>
      <c r="G154" s="127">
        <v>13</v>
      </c>
      <c r="H154" s="127">
        <v>1</v>
      </c>
      <c r="I154" s="127">
        <v>6</v>
      </c>
      <c r="J154" s="127">
        <v>0</v>
      </c>
      <c r="K154" s="127">
        <v>20</v>
      </c>
    </row>
    <row r="155" spans="1:11" x14ac:dyDescent="0.25">
      <c r="A155" s="123" t="s">
        <v>378</v>
      </c>
      <c r="B155" s="124" t="s">
        <v>379</v>
      </c>
      <c r="C155" s="123">
        <v>30</v>
      </c>
      <c r="D155" s="123">
        <v>28</v>
      </c>
      <c r="E155" s="123">
        <v>0</v>
      </c>
      <c r="F155" s="123">
        <v>28</v>
      </c>
      <c r="G155" s="123">
        <v>23</v>
      </c>
      <c r="H155" s="123">
        <v>0</v>
      </c>
      <c r="I155" s="123">
        <v>0</v>
      </c>
      <c r="J155" s="123">
        <v>0</v>
      </c>
      <c r="K155" s="123">
        <v>23</v>
      </c>
    </row>
    <row r="156" spans="1:11" x14ac:dyDescent="0.25">
      <c r="A156" s="127" t="s">
        <v>380</v>
      </c>
      <c r="B156" s="128" t="s">
        <v>381</v>
      </c>
      <c r="C156" s="127">
        <v>20</v>
      </c>
      <c r="D156" s="127">
        <v>7</v>
      </c>
      <c r="E156" s="127">
        <v>0</v>
      </c>
      <c r="F156" s="127">
        <v>7</v>
      </c>
      <c r="G156" s="127">
        <v>10</v>
      </c>
      <c r="H156" s="127">
        <v>0</v>
      </c>
      <c r="I156" s="127">
        <v>0</v>
      </c>
      <c r="J156" s="127">
        <v>0</v>
      </c>
      <c r="K156" s="127">
        <v>10</v>
      </c>
    </row>
    <row r="157" spans="1:11" x14ac:dyDescent="0.25">
      <c r="A157" s="123" t="s">
        <v>380</v>
      </c>
      <c r="B157" s="124" t="s">
        <v>382</v>
      </c>
      <c r="C157" s="123">
        <v>39</v>
      </c>
      <c r="D157" s="123">
        <v>37</v>
      </c>
      <c r="E157" s="123">
        <v>0</v>
      </c>
      <c r="F157" s="123">
        <v>37</v>
      </c>
      <c r="G157" s="123">
        <v>1</v>
      </c>
      <c r="H157" s="123">
        <v>0</v>
      </c>
      <c r="I157" s="123">
        <v>18</v>
      </c>
      <c r="J157" s="123">
        <v>0</v>
      </c>
      <c r="K157" s="123">
        <v>19</v>
      </c>
    </row>
    <row r="158" spans="1:11" x14ac:dyDescent="0.25">
      <c r="A158" s="127" t="s">
        <v>380</v>
      </c>
      <c r="B158" s="128" t="s">
        <v>383</v>
      </c>
      <c r="C158" s="127">
        <v>20</v>
      </c>
      <c r="D158" s="127">
        <v>8</v>
      </c>
      <c r="E158" s="127">
        <v>0</v>
      </c>
      <c r="F158" s="127">
        <v>8</v>
      </c>
      <c r="G158" s="127">
        <v>13</v>
      </c>
      <c r="H158" s="127">
        <v>0</v>
      </c>
      <c r="I158" s="127">
        <v>0</v>
      </c>
      <c r="J158" s="127">
        <v>0</v>
      </c>
      <c r="K158" s="127">
        <v>13</v>
      </c>
    </row>
    <row r="159" spans="1:11" x14ac:dyDescent="0.25">
      <c r="A159" s="123" t="s">
        <v>380</v>
      </c>
      <c r="B159" s="124" t="s">
        <v>384</v>
      </c>
      <c r="C159" s="123">
        <v>183</v>
      </c>
      <c r="D159" s="123">
        <v>150</v>
      </c>
      <c r="E159" s="123">
        <v>0</v>
      </c>
      <c r="F159" s="123">
        <v>150</v>
      </c>
      <c r="G159" s="123">
        <v>110</v>
      </c>
      <c r="H159" s="123">
        <v>0</v>
      </c>
      <c r="I159" s="123">
        <v>0</v>
      </c>
      <c r="J159" s="123">
        <v>0</v>
      </c>
      <c r="K159" s="123">
        <v>110</v>
      </c>
    </row>
    <row r="160" spans="1:11" x14ac:dyDescent="0.25">
      <c r="A160" s="127" t="s">
        <v>385</v>
      </c>
      <c r="B160" s="128" t="s">
        <v>386</v>
      </c>
      <c r="C160" s="127">
        <v>40</v>
      </c>
      <c r="D160" s="127">
        <v>31</v>
      </c>
      <c r="E160" s="127">
        <v>0</v>
      </c>
      <c r="F160" s="127">
        <v>31</v>
      </c>
      <c r="G160" s="127">
        <v>25</v>
      </c>
      <c r="H160" s="127">
        <v>0</v>
      </c>
      <c r="I160" s="127">
        <v>0</v>
      </c>
      <c r="J160" s="127">
        <v>0</v>
      </c>
      <c r="K160" s="127">
        <v>25</v>
      </c>
    </row>
    <row r="161" spans="1:11" x14ac:dyDescent="0.25">
      <c r="A161" s="123" t="s">
        <v>385</v>
      </c>
      <c r="B161" s="124" t="s">
        <v>387</v>
      </c>
      <c r="C161" s="123">
        <v>12</v>
      </c>
      <c r="D161" s="123">
        <v>4</v>
      </c>
      <c r="E161" s="123">
        <v>0</v>
      </c>
      <c r="F161" s="123">
        <v>4</v>
      </c>
      <c r="G161" s="123">
        <v>2</v>
      </c>
      <c r="H161" s="123">
        <v>0</v>
      </c>
      <c r="I161" s="123">
        <v>4</v>
      </c>
      <c r="J161" s="123">
        <v>1</v>
      </c>
      <c r="K161" s="123">
        <v>7</v>
      </c>
    </row>
    <row r="162" spans="1:11" x14ac:dyDescent="0.25">
      <c r="A162" s="127" t="s">
        <v>385</v>
      </c>
      <c r="B162" s="128" t="s">
        <v>388</v>
      </c>
      <c r="C162" s="127">
        <v>18</v>
      </c>
      <c r="D162" s="127">
        <v>17</v>
      </c>
      <c r="E162" s="127">
        <v>0</v>
      </c>
      <c r="F162" s="127">
        <v>17</v>
      </c>
      <c r="G162" s="127">
        <v>10</v>
      </c>
      <c r="H162" s="127">
        <v>0</v>
      </c>
      <c r="I162" s="127">
        <v>2</v>
      </c>
      <c r="J162" s="127">
        <v>0</v>
      </c>
      <c r="K162" s="127">
        <v>12</v>
      </c>
    </row>
    <row r="163" spans="1:11" x14ac:dyDescent="0.25">
      <c r="A163" s="123" t="s">
        <v>385</v>
      </c>
      <c r="B163" s="124" t="s">
        <v>389</v>
      </c>
      <c r="C163" s="123">
        <v>18</v>
      </c>
      <c r="D163" s="123">
        <v>18</v>
      </c>
      <c r="E163" s="123">
        <v>0</v>
      </c>
      <c r="F163" s="123">
        <v>18</v>
      </c>
      <c r="G163" s="123">
        <v>10</v>
      </c>
      <c r="H163" s="123">
        <v>0</v>
      </c>
      <c r="I163" s="123">
        <v>2</v>
      </c>
      <c r="J163" s="123">
        <v>0</v>
      </c>
      <c r="K163" s="123">
        <v>12</v>
      </c>
    </row>
    <row r="164" spans="1:11" x14ac:dyDescent="0.25">
      <c r="A164" s="127" t="s">
        <v>385</v>
      </c>
      <c r="B164" s="128" t="s">
        <v>390</v>
      </c>
      <c r="C164" s="127">
        <v>12</v>
      </c>
      <c r="D164" s="127">
        <v>12</v>
      </c>
      <c r="E164" s="127">
        <v>0</v>
      </c>
      <c r="F164" s="127">
        <v>12</v>
      </c>
      <c r="G164" s="127">
        <v>12</v>
      </c>
      <c r="H164" s="127">
        <v>0</v>
      </c>
      <c r="I164" s="127">
        <v>0</v>
      </c>
      <c r="J164" s="127">
        <v>0</v>
      </c>
      <c r="K164" s="127">
        <v>12</v>
      </c>
    </row>
    <row r="165" spans="1:11" x14ac:dyDescent="0.25">
      <c r="A165" s="123" t="s">
        <v>391</v>
      </c>
      <c r="B165" s="124" t="s">
        <v>392</v>
      </c>
      <c r="C165" s="123">
        <v>24</v>
      </c>
      <c r="D165" s="123">
        <v>20</v>
      </c>
      <c r="E165" s="123">
        <v>0</v>
      </c>
      <c r="F165" s="123">
        <v>20</v>
      </c>
      <c r="G165" s="123">
        <v>9</v>
      </c>
      <c r="H165" s="123">
        <v>0</v>
      </c>
      <c r="I165" s="123">
        <v>0</v>
      </c>
      <c r="J165" s="123">
        <v>0</v>
      </c>
      <c r="K165" s="123">
        <v>9</v>
      </c>
    </row>
    <row r="166" spans="1:11" x14ac:dyDescent="0.25">
      <c r="A166" s="127" t="s">
        <v>391</v>
      </c>
      <c r="B166" s="128" t="s">
        <v>393</v>
      </c>
      <c r="C166" s="127">
        <v>12</v>
      </c>
      <c r="D166" s="127">
        <v>11</v>
      </c>
      <c r="E166" s="127">
        <v>0</v>
      </c>
      <c r="F166" s="127">
        <v>11</v>
      </c>
      <c r="G166" s="127">
        <v>0</v>
      </c>
      <c r="H166" s="127">
        <v>0</v>
      </c>
      <c r="I166" s="127">
        <v>10</v>
      </c>
      <c r="J166" s="127">
        <v>0</v>
      </c>
      <c r="K166" s="127">
        <v>10</v>
      </c>
    </row>
    <row r="167" spans="1:11" x14ac:dyDescent="0.25">
      <c r="A167" s="123" t="s">
        <v>394</v>
      </c>
      <c r="B167" s="124" t="s">
        <v>395</v>
      </c>
      <c r="C167" s="123">
        <v>32</v>
      </c>
      <c r="D167" s="123">
        <v>32</v>
      </c>
      <c r="E167" s="123">
        <v>7</v>
      </c>
      <c r="F167" s="123">
        <v>39</v>
      </c>
      <c r="G167" s="123">
        <v>27</v>
      </c>
      <c r="H167" s="123">
        <v>0</v>
      </c>
      <c r="I167" s="123">
        <v>0</v>
      </c>
      <c r="J167" s="123">
        <v>0</v>
      </c>
      <c r="K167" s="123">
        <v>27</v>
      </c>
    </row>
    <row r="168" spans="1:11" x14ac:dyDescent="0.25">
      <c r="A168" s="127" t="s">
        <v>394</v>
      </c>
      <c r="B168" s="128" t="s">
        <v>396</v>
      </c>
      <c r="C168" s="127">
        <v>30</v>
      </c>
      <c r="D168" s="127">
        <v>30</v>
      </c>
      <c r="E168" s="127">
        <v>0</v>
      </c>
      <c r="F168" s="127">
        <v>30</v>
      </c>
      <c r="G168" s="127">
        <v>26</v>
      </c>
      <c r="H168" s="127">
        <v>0</v>
      </c>
      <c r="I168" s="127">
        <v>0</v>
      </c>
      <c r="J168" s="127">
        <v>0</v>
      </c>
      <c r="K168" s="127">
        <v>26</v>
      </c>
    </row>
    <row r="169" spans="1:11" x14ac:dyDescent="0.25">
      <c r="A169" s="123" t="s">
        <v>394</v>
      </c>
      <c r="B169" s="124" t="s">
        <v>397</v>
      </c>
      <c r="C169" s="123">
        <v>84</v>
      </c>
      <c r="D169" s="123">
        <v>87</v>
      </c>
      <c r="E169" s="123">
        <v>96</v>
      </c>
      <c r="F169" s="123">
        <v>183</v>
      </c>
      <c r="G169" s="123">
        <v>0</v>
      </c>
      <c r="H169" s="123">
        <v>0</v>
      </c>
      <c r="I169" s="123">
        <v>0</v>
      </c>
      <c r="J169" s="123">
        <v>0</v>
      </c>
      <c r="K169" s="123">
        <v>0</v>
      </c>
    </row>
    <row r="170" spans="1:11" x14ac:dyDescent="0.25">
      <c r="A170" s="127" t="s">
        <v>394</v>
      </c>
      <c r="B170" s="128" t="s">
        <v>398</v>
      </c>
      <c r="C170" s="127">
        <v>18</v>
      </c>
      <c r="D170" s="127">
        <v>15</v>
      </c>
      <c r="E170" s="127">
        <v>0</v>
      </c>
      <c r="F170" s="127">
        <v>15</v>
      </c>
      <c r="G170" s="127">
        <v>17</v>
      </c>
      <c r="H170" s="127">
        <v>0</v>
      </c>
      <c r="I170" s="127">
        <v>0</v>
      </c>
      <c r="J170" s="127">
        <v>0</v>
      </c>
      <c r="K170" s="127">
        <v>17</v>
      </c>
    </row>
    <row r="171" spans="1:11" x14ac:dyDescent="0.25">
      <c r="A171" s="123" t="s">
        <v>394</v>
      </c>
      <c r="B171" s="124" t="s">
        <v>399</v>
      </c>
      <c r="C171" s="123">
        <v>18</v>
      </c>
      <c r="D171" s="123">
        <v>17</v>
      </c>
      <c r="E171" s="123">
        <v>0</v>
      </c>
      <c r="F171" s="123">
        <v>17</v>
      </c>
      <c r="G171" s="123">
        <v>18</v>
      </c>
      <c r="H171" s="123">
        <v>0</v>
      </c>
      <c r="I171" s="123">
        <v>0</v>
      </c>
      <c r="J171" s="123">
        <v>0</v>
      </c>
      <c r="K171" s="123">
        <v>18</v>
      </c>
    </row>
    <row r="172" spans="1:11" x14ac:dyDescent="0.25">
      <c r="A172" s="127" t="s">
        <v>394</v>
      </c>
      <c r="B172" s="128" t="s">
        <v>400</v>
      </c>
      <c r="C172" s="127">
        <v>30</v>
      </c>
      <c r="D172" s="127">
        <v>30</v>
      </c>
      <c r="E172" s="127">
        <v>0</v>
      </c>
      <c r="F172" s="127">
        <v>30</v>
      </c>
      <c r="G172" s="127">
        <v>24</v>
      </c>
      <c r="H172" s="127">
        <v>0</v>
      </c>
      <c r="I172" s="127">
        <v>0</v>
      </c>
      <c r="J172" s="127">
        <v>0</v>
      </c>
      <c r="K172" s="127">
        <v>24</v>
      </c>
    </row>
    <row r="173" spans="1:11" x14ac:dyDescent="0.25">
      <c r="A173" s="123" t="s">
        <v>394</v>
      </c>
      <c r="B173" s="124" t="s">
        <v>401</v>
      </c>
      <c r="C173" s="123">
        <v>28</v>
      </c>
      <c r="D173" s="123">
        <v>28</v>
      </c>
      <c r="E173" s="123">
        <v>0</v>
      </c>
      <c r="F173" s="123">
        <v>28</v>
      </c>
      <c r="G173" s="123">
        <v>26</v>
      </c>
      <c r="H173" s="123">
        <v>0</v>
      </c>
      <c r="I173" s="123">
        <v>0</v>
      </c>
      <c r="J173" s="123">
        <v>0</v>
      </c>
      <c r="K173" s="123">
        <v>26</v>
      </c>
    </row>
    <row r="174" spans="1:11" x14ac:dyDescent="0.25">
      <c r="A174" s="127" t="s">
        <v>394</v>
      </c>
      <c r="B174" s="128" t="s">
        <v>402</v>
      </c>
      <c r="C174" s="127">
        <v>30</v>
      </c>
      <c r="D174" s="127">
        <v>28</v>
      </c>
      <c r="E174" s="127">
        <v>0</v>
      </c>
      <c r="F174" s="127">
        <v>28</v>
      </c>
      <c r="G174" s="127">
        <v>23</v>
      </c>
      <c r="H174" s="127">
        <v>0</v>
      </c>
      <c r="I174" s="127">
        <v>0</v>
      </c>
      <c r="J174" s="127">
        <v>0</v>
      </c>
      <c r="K174" s="127">
        <v>23</v>
      </c>
    </row>
    <row r="175" spans="1:11" x14ac:dyDescent="0.25">
      <c r="A175" s="123" t="s">
        <v>394</v>
      </c>
      <c r="B175" s="124" t="s">
        <v>403</v>
      </c>
      <c r="C175" s="123">
        <v>20</v>
      </c>
      <c r="D175" s="123">
        <v>19</v>
      </c>
      <c r="E175" s="123">
        <v>1</v>
      </c>
      <c r="F175" s="123">
        <v>20</v>
      </c>
      <c r="G175" s="123">
        <v>11</v>
      </c>
      <c r="H175" s="123">
        <v>0</v>
      </c>
      <c r="I175" s="123">
        <v>0</v>
      </c>
      <c r="J175" s="123">
        <v>0</v>
      </c>
      <c r="K175" s="123">
        <v>11</v>
      </c>
    </row>
    <row r="176" spans="1:11" x14ac:dyDescent="0.25">
      <c r="A176" s="127" t="s">
        <v>394</v>
      </c>
      <c r="B176" s="128" t="s">
        <v>404</v>
      </c>
      <c r="C176" s="127">
        <v>36</v>
      </c>
      <c r="D176" s="127">
        <v>32</v>
      </c>
      <c r="E176" s="127">
        <v>0</v>
      </c>
      <c r="F176" s="127">
        <v>32</v>
      </c>
      <c r="G176" s="127">
        <v>30</v>
      </c>
      <c r="H176" s="127">
        <v>0</v>
      </c>
      <c r="I176" s="127">
        <v>0</v>
      </c>
      <c r="J176" s="127">
        <v>0</v>
      </c>
      <c r="K176" s="127">
        <v>30</v>
      </c>
    </row>
    <row r="177" spans="1:11" x14ac:dyDescent="0.25">
      <c r="A177" s="123" t="s">
        <v>394</v>
      </c>
      <c r="B177" s="124" t="s">
        <v>405</v>
      </c>
      <c r="C177" s="123">
        <v>12</v>
      </c>
      <c r="D177" s="123">
        <v>12</v>
      </c>
      <c r="E177" s="123">
        <v>0</v>
      </c>
      <c r="F177" s="123">
        <v>12</v>
      </c>
      <c r="G177" s="123">
        <v>10</v>
      </c>
      <c r="H177" s="123">
        <v>0</v>
      </c>
      <c r="I177" s="123">
        <v>0</v>
      </c>
      <c r="J177" s="123">
        <v>0</v>
      </c>
      <c r="K177" s="123">
        <v>10</v>
      </c>
    </row>
    <row r="178" spans="1:11" x14ac:dyDescent="0.25">
      <c r="A178" s="127" t="s">
        <v>394</v>
      </c>
      <c r="B178" s="128" t="s">
        <v>406</v>
      </c>
      <c r="C178" s="127">
        <v>120</v>
      </c>
      <c r="D178" s="127">
        <v>25</v>
      </c>
      <c r="E178" s="127">
        <v>2</v>
      </c>
      <c r="F178" s="127">
        <v>27</v>
      </c>
      <c r="G178" s="127">
        <v>0</v>
      </c>
      <c r="H178" s="127">
        <v>19</v>
      </c>
      <c r="I178" s="127">
        <v>0</v>
      </c>
      <c r="J178" s="127">
        <v>0</v>
      </c>
      <c r="K178" s="127">
        <v>19</v>
      </c>
    </row>
    <row r="179" spans="1:11" x14ac:dyDescent="0.25">
      <c r="A179" s="123" t="s">
        <v>394</v>
      </c>
      <c r="B179" s="124" t="s">
        <v>407</v>
      </c>
      <c r="C179" s="123">
        <v>75</v>
      </c>
      <c r="D179" s="123">
        <v>49</v>
      </c>
      <c r="E179" s="123">
        <v>3</v>
      </c>
      <c r="F179" s="123">
        <v>52</v>
      </c>
      <c r="G179" s="123">
        <v>0</v>
      </c>
      <c r="H179" s="123">
        <v>25</v>
      </c>
      <c r="I179" s="123">
        <v>0</v>
      </c>
      <c r="J179" s="123">
        <v>0</v>
      </c>
      <c r="K179" s="123">
        <v>25</v>
      </c>
    </row>
    <row r="180" spans="1:11" x14ac:dyDescent="0.25">
      <c r="A180" s="127" t="s">
        <v>394</v>
      </c>
      <c r="B180" s="128" t="s">
        <v>408</v>
      </c>
      <c r="C180" s="127">
        <v>20</v>
      </c>
      <c r="D180" s="127">
        <v>18</v>
      </c>
      <c r="E180" s="127">
        <v>0</v>
      </c>
      <c r="F180" s="127">
        <v>18</v>
      </c>
      <c r="G180" s="127">
        <v>13</v>
      </c>
      <c r="H180" s="127">
        <v>0</v>
      </c>
      <c r="I180" s="127">
        <v>0</v>
      </c>
      <c r="J180" s="127">
        <v>0</v>
      </c>
      <c r="K180" s="127">
        <v>13</v>
      </c>
    </row>
    <row r="181" spans="1:11" x14ac:dyDescent="0.25">
      <c r="A181" s="123" t="s">
        <v>394</v>
      </c>
      <c r="B181" s="124" t="s">
        <v>409</v>
      </c>
      <c r="C181" s="123">
        <v>27</v>
      </c>
      <c r="D181" s="123">
        <v>24</v>
      </c>
      <c r="E181" s="123">
        <v>0</v>
      </c>
      <c r="F181" s="123">
        <v>24</v>
      </c>
      <c r="G181" s="123">
        <v>19</v>
      </c>
      <c r="H181" s="123">
        <v>0</v>
      </c>
      <c r="I181" s="123">
        <v>0</v>
      </c>
      <c r="J181" s="123">
        <v>0</v>
      </c>
      <c r="K181" s="123">
        <v>19</v>
      </c>
    </row>
    <row r="182" spans="1:11" x14ac:dyDescent="0.25">
      <c r="A182" s="127" t="s">
        <v>394</v>
      </c>
      <c r="B182" s="128" t="s">
        <v>410</v>
      </c>
      <c r="C182" s="127">
        <v>30</v>
      </c>
      <c r="D182" s="127">
        <v>30</v>
      </c>
      <c r="E182" s="127">
        <v>0</v>
      </c>
      <c r="F182" s="127">
        <v>30</v>
      </c>
      <c r="G182" s="127">
        <v>21</v>
      </c>
      <c r="H182" s="127">
        <v>0</v>
      </c>
      <c r="I182" s="127">
        <v>2</v>
      </c>
      <c r="J182" s="127">
        <v>0</v>
      </c>
      <c r="K182" s="127">
        <v>23</v>
      </c>
    </row>
    <row r="183" spans="1:11" x14ac:dyDescent="0.25">
      <c r="A183" s="123" t="s">
        <v>394</v>
      </c>
      <c r="B183" s="124" t="s">
        <v>411</v>
      </c>
      <c r="C183" s="123">
        <v>24</v>
      </c>
      <c r="D183" s="123">
        <v>24</v>
      </c>
      <c r="E183" s="123">
        <v>0</v>
      </c>
      <c r="F183" s="123">
        <v>24</v>
      </c>
      <c r="G183" s="123">
        <v>19</v>
      </c>
      <c r="H183" s="123">
        <v>0</v>
      </c>
      <c r="I183" s="123">
        <v>0</v>
      </c>
      <c r="J183" s="123">
        <v>0</v>
      </c>
      <c r="K183" s="123">
        <v>19</v>
      </c>
    </row>
    <row r="184" spans="1:11" x14ac:dyDescent="0.25">
      <c r="A184" s="127" t="s">
        <v>394</v>
      </c>
      <c r="B184" s="128" t="s">
        <v>412</v>
      </c>
      <c r="C184" s="127">
        <v>16</v>
      </c>
      <c r="D184" s="127">
        <v>13</v>
      </c>
      <c r="E184" s="127">
        <v>0</v>
      </c>
      <c r="F184" s="127">
        <v>13</v>
      </c>
      <c r="G184" s="127">
        <v>10</v>
      </c>
      <c r="H184" s="127">
        <v>0</v>
      </c>
      <c r="I184" s="127">
        <v>0</v>
      </c>
      <c r="J184" s="127">
        <v>0</v>
      </c>
      <c r="K184" s="127">
        <v>10</v>
      </c>
    </row>
    <row r="185" spans="1:11" x14ac:dyDescent="0.25">
      <c r="A185" s="123" t="s">
        <v>394</v>
      </c>
      <c r="B185" s="124" t="s">
        <v>413</v>
      </c>
      <c r="C185" s="123">
        <v>18</v>
      </c>
      <c r="D185" s="123">
        <v>15</v>
      </c>
      <c r="E185" s="123">
        <v>0</v>
      </c>
      <c r="F185" s="123">
        <v>15</v>
      </c>
      <c r="G185" s="123">
        <v>11</v>
      </c>
      <c r="H185" s="123">
        <v>0</v>
      </c>
      <c r="I185" s="123">
        <v>0</v>
      </c>
      <c r="J185" s="123">
        <v>0</v>
      </c>
      <c r="K185" s="123">
        <v>11</v>
      </c>
    </row>
    <row r="186" spans="1:11" x14ac:dyDescent="0.25">
      <c r="A186" s="127" t="s">
        <v>414</v>
      </c>
      <c r="B186" s="128" t="s">
        <v>415</v>
      </c>
      <c r="C186" s="127">
        <v>24</v>
      </c>
      <c r="D186" s="127">
        <v>18</v>
      </c>
      <c r="E186" s="127">
        <v>0</v>
      </c>
      <c r="F186" s="127">
        <v>18</v>
      </c>
      <c r="G186" s="127">
        <v>18</v>
      </c>
      <c r="H186" s="127">
        <v>0</v>
      </c>
      <c r="I186" s="127">
        <v>0</v>
      </c>
      <c r="J186" s="127">
        <v>0</v>
      </c>
      <c r="K186" s="127">
        <v>18</v>
      </c>
    </row>
    <row r="187" spans="1:11" x14ac:dyDescent="0.25">
      <c r="A187" s="123" t="s">
        <v>416</v>
      </c>
      <c r="B187" s="124" t="s">
        <v>417</v>
      </c>
      <c r="C187" s="123">
        <v>28</v>
      </c>
      <c r="D187" s="123">
        <v>21</v>
      </c>
      <c r="E187" s="123">
        <v>0</v>
      </c>
      <c r="F187" s="123">
        <v>21</v>
      </c>
      <c r="G187" s="123">
        <v>15</v>
      </c>
      <c r="H187" s="123">
        <v>0</v>
      </c>
      <c r="I187" s="123">
        <v>0</v>
      </c>
      <c r="J187" s="123">
        <v>0</v>
      </c>
      <c r="K187" s="123">
        <v>15</v>
      </c>
    </row>
    <row r="188" spans="1:11" x14ac:dyDescent="0.25">
      <c r="A188" s="127" t="s">
        <v>416</v>
      </c>
      <c r="B188" s="128" t="s">
        <v>418</v>
      </c>
      <c r="C188" s="127">
        <v>18</v>
      </c>
      <c r="D188" s="127">
        <v>13</v>
      </c>
      <c r="E188" s="127">
        <v>0</v>
      </c>
      <c r="F188" s="127">
        <v>13</v>
      </c>
      <c r="G188" s="127">
        <v>3</v>
      </c>
      <c r="H188" s="127">
        <v>0</v>
      </c>
      <c r="I188" s="127">
        <v>8</v>
      </c>
      <c r="J188" s="127">
        <v>0</v>
      </c>
      <c r="K188" s="127">
        <v>11</v>
      </c>
    </row>
    <row r="189" spans="1:11" x14ac:dyDescent="0.25">
      <c r="A189" s="123" t="s">
        <v>416</v>
      </c>
      <c r="B189" s="124" t="s">
        <v>419</v>
      </c>
      <c r="C189" s="123">
        <v>24</v>
      </c>
      <c r="D189" s="123">
        <v>3</v>
      </c>
      <c r="E189" s="123">
        <v>0</v>
      </c>
      <c r="F189" s="123">
        <v>3</v>
      </c>
      <c r="G189" s="123">
        <v>12</v>
      </c>
      <c r="H189" s="123">
        <v>0</v>
      </c>
      <c r="I189" s="123">
        <v>6</v>
      </c>
      <c r="J189" s="123">
        <v>0</v>
      </c>
      <c r="K189" s="123">
        <v>18</v>
      </c>
    </row>
    <row r="190" spans="1:11" x14ac:dyDescent="0.25">
      <c r="A190" s="127" t="s">
        <v>420</v>
      </c>
      <c r="B190" s="128" t="s">
        <v>421</v>
      </c>
      <c r="C190" s="127">
        <v>12</v>
      </c>
      <c r="D190" s="127">
        <v>10</v>
      </c>
      <c r="E190" s="127">
        <v>0</v>
      </c>
      <c r="F190" s="127">
        <v>10</v>
      </c>
      <c r="G190" s="127">
        <v>9</v>
      </c>
      <c r="H190" s="127">
        <v>0</v>
      </c>
      <c r="I190" s="127">
        <v>0</v>
      </c>
      <c r="J190" s="127">
        <v>0</v>
      </c>
      <c r="K190" s="127">
        <v>9</v>
      </c>
    </row>
    <row r="191" spans="1:11" x14ac:dyDescent="0.25">
      <c r="A191" s="123" t="s">
        <v>420</v>
      </c>
      <c r="B191" s="124" t="s">
        <v>422</v>
      </c>
      <c r="C191" s="123">
        <v>12</v>
      </c>
      <c r="D191" s="123">
        <v>0</v>
      </c>
      <c r="E191" s="123">
        <v>0</v>
      </c>
      <c r="F191" s="123">
        <v>0</v>
      </c>
      <c r="G191" s="123">
        <v>0</v>
      </c>
      <c r="H191" s="123">
        <v>0</v>
      </c>
      <c r="I191" s="123">
        <v>0</v>
      </c>
      <c r="J191" s="123">
        <v>0</v>
      </c>
      <c r="K191" s="123">
        <v>0</v>
      </c>
    </row>
    <row r="192" spans="1:11" x14ac:dyDescent="0.25">
      <c r="A192" s="127" t="s">
        <v>420</v>
      </c>
      <c r="B192" s="128" t="s">
        <v>423</v>
      </c>
      <c r="C192" s="127">
        <v>12</v>
      </c>
      <c r="D192" s="127">
        <v>9</v>
      </c>
      <c r="E192" s="127">
        <v>0</v>
      </c>
      <c r="F192" s="127">
        <v>9</v>
      </c>
      <c r="G192" s="127">
        <v>8</v>
      </c>
      <c r="H192" s="127">
        <v>0</v>
      </c>
      <c r="I192" s="127">
        <v>0</v>
      </c>
      <c r="J192" s="127">
        <v>0</v>
      </c>
      <c r="K192" s="127">
        <v>8</v>
      </c>
    </row>
    <row r="193" spans="1:11" x14ac:dyDescent="0.25">
      <c r="A193" s="123" t="s">
        <v>420</v>
      </c>
      <c r="B193" s="124" t="s">
        <v>424</v>
      </c>
      <c r="C193" s="123">
        <v>12</v>
      </c>
      <c r="D193" s="123">
        <v>11</v>
      </c>
      <c r="E193" s="123">
        <v>0</v>
      </c>
      <c r="F193" s="123">
        <v>11</v>
      </c>
      <c r="G193" s="123">
        <v>0</v>
      </c>
      <c r="H193" s="123">
        <v>11</v>
      </c>
      <c r="I193" s="123">
        <v>0</v>
      </c>
      <c r="J193" s="123">
        <v>0</v>
      </c>
      <c r="K193" s="123">
        <v>11</v>
      </c>
    </row>
    <row r="194" spans="1:11" x14ac:dyDescent="0.25">
      <c r="A194" s="127" t="s">
        <v>420</v>
      </c>
      <c r="B194" s="128" t="s">
        <v>425</v>
      </c>
      <c r="C194" s="127">
        <v>30</v>
      </c>
      <c r="D194" s="127">
        <v>15</v>
      </c>
      <c r="E194" s="127">
        <v>0</v>
      </c>
      <c r="F194" s="127">
        <v>15</v>
      </c>
      <c r="G194" s="127">
        <v>22</v>
      </c>
      <c r="H194" s="127">
        <v>0</v>
      </c>
      <c r="I194" s="127">
        <v>0</v>
      </c>
      <c r="J194" s="127">
        <v>0</v>
      </c>
      <c r="K194" s="127">
        <v>22</v>
      </c>
    </row>
    <row r="195" spans="1:11" x14ac:dyDescent="0.25">
      <c r="A195" s="123" t="s">
        <v>420</v>
      </c>
      <c r="B195" s="124" t="s">
        <v>426</v>
      </c>
      <c r="C195" s="123">
        <v>6</v>
      </c>
      <c r="D195" s="123">
        <v>6</v>
      </c>
      <c r="E195" s="123">
        <v>0</v>
      </c>
      <c r="F195" s="123">
        <v>6</v>
      </c>
      <c r="G195" s="123">
        <v>4</v>
      </c>
      <c r="H195" s="123">
        <v>0</v>
      </c>
      <c r="I195" s="123">
        <v>0</v>
      </c>
      <c r="J195" s="123">
        <v>0</v>
      </c>
      <c r="K195" s="123">
        <v>4</v>
      </c>
    </row>
    <row r="196" spans="1:11" x14ac:dyDescent="0.25">
      <c r="A196" s="127" t="s">
        <v>427</v>
      </c>
      <c r="B196" s="128" t="s">
        <v>428</v>
      </c>
      <c r="C196" s="127">
        <v>17</v>
      </c>
      <c r="D196" s="127">
        <v>0</v>
      </c>
      <c r="E196" s="127">
        <v>0</v>
      </c>
      <c r="F196" s="127">
        <v>0</v>
      </c>
      <c r="G196" s="127">
        <v>9</v>
      </c>
      <c r="H196" s="127">
        <v>0</v>
      </c>
      <c r="I196" s="127">
        <v>0</v>
      </c>
      <c r="J196" s="127">
        <v>0</v>
      </c>
      <c r="K196" s="127">
        <v>9</v>
      </c>
    </row>
    <row r="197" spans="1:11" x14ac:dyDescent="0.25">
      <c r="A197" s="123" t="s">
        <v>427</v>
      </c>
      <c r="B197" s="124" t="s">
        <v>429</v>
      </c>
      <c r="C197" s="123">
        <v>24</v>
      </c>
      <c r="D197" s="123">
        <v>12</v>
      </c>
      <c r="E197" s="123">
        <v>0</v>
      </c>
      <c r="F197" s="123">
        <v>12</v>
      </c>
      <c r="G197" s="123">
        <v>9</v>
      </c>
      <c r="H197" s="123">
        <v>0</v>
      </c>
      <c r="I197" s="123">
        <v>2</v>
      </c>
      <c r="J197" s="123">
        <v>0</v>
      </c>
      <c r="K197" s="123">
        <v>11</v>
      </c>
    </row>
    <row r="198" spans="1:11" x14ac:dyDescent="0.25">
      <c r="A198" s="127" t="s">
        <v>427</v>
      </c>
      <c r="B198" s="128" t="s">
        <v>430</v>
      </c>
      <c r="C198" s="127">
        <v>36</v>
      </c>
      <c r="D198" s="127">
        <v>35</v>
      </c>
      <c r="E198" s="127">
        <v>0</v>
      </c>
      <c r="F198" s="127">
        <v>35</v>
      </c>
      <c r="G198" s="127">
        <v>20</v>
      </c>
      <c r="H198" s="127">
        <v>0</v>
      </c>
      <c r="I198" s="127">
        <v>0</v>
      </c>
      <c r="J198" s="127">
        <v>0</v>
      </c>
      <c r="K198" s="127">
        <v>20</v>
      </c>
    </row>
    <row r="199" spans="1:11" x14ac:dyDescent="0.25">
      <c r="A199" s="123" t="s">
        <v>427</v>
      </c>
      <c r="B199" s="124" t="s">
        <v>431</v>
      </c>
      <c r="C199" s="123">
        <v>30</v>
      </c>
      <c r="D199" s="123">
        <v>29</v>
      </c>
      <c r="E199" s="123">
        <v>0</v>
      </c>
      <c r="F199" s="123">
        <v>29</v>
      </c>
      <c r="G199" s="123">
        <v>18</v>
      </c>
      <c r="H199" s="123">
        <v>0</v>
      </c>
      <c r="I199" s="123">
        <v>3</v>
      </c>
      <c r="J199" s="123">
        <v>0</v>
      </c>
      <c r="K199" s="123">
        <v>21</v>
      </c>
    </row>
    <row r="200" spans="1:11" x14ac:dyDescent="0.25">
      <c r="A200" s="127" t="s">
        <v>427</v>
      </c>
      <c r="B200" s="128" t="s">
        <v>432</v>
      </c>
      <c r="C200" s="127">
        <v>24</v>
      </c>
      <c r="D200" s="127">
        <v>24</v>
      </c>
      <c r="E200" s="127">
        <v>0</v>
      </c>
      <c r="F200" s="127">
        <v>24</v>
      </c>
      <c r="G200" s="127">
        <v>13</v>
      </c>
      <c r="H200" s="127">
        <v>5</v>
      </c>
      <c r="I200" s="127">
        <v>0</v>
      </c>
      <c r="J200" s="127">
        <v>0</v>
      </c>
      <c r="K200" s="127">
        <v>18</v>
      </c>
    </row>
    <row r="201" spans="1:11" x14ac:dyDescent="0.25">
      <c r="A201" s="123" t="s">
        <v>427</v>
      </c>
      <c r="B201" s="124" t="s">
        <v>433</v>
      </c>
      <c r="C201" s="123">
        <v>45</v>
      </c>
      <c r="D201" s="123">
        <v>38</v>
      </c>
      <c r="E201" s="123">
        <v>0</v>
      </c>
      <c r="F201" s="123">
        <v>38</v>
      </c>
      <c r="G201" s="123">
        <v>37</v>
      </c>
      <c r="H201" s="123">
        <v>0</v>
      </c>
      <c r="I201" s="123">
        <v>0</v>
      </c>
      <c r="J201" s="123">
        <v>0</v>
      </c>
      <c r="K201" s="123">
        <v>37</v>
      </c>
    </row>
    <row r="202" spans="1:11" x14ac:dyDescent="0.25">
      <c r="A202" s="127" t="s">
        <v>427</v>
      </c>
      <c r="B202" s="128" t="s">
        <v>434</v>
      </c>
      <c r="C202" s="127">
        <v>24</v>
      </c>
      <c r="D202" s="127">
        <v>22</v>
      </c>
      <c r="E202" s="127">
        <v>0</v>
      </c>
      <c r="F202" s="127">
        <v>22</v>
      </c>
      <c r="G202" s="127">
        <v>18</v>
      </c>
      <c r="H202" s="127">
        <v>0</v>
      </c>
      <c r="I202" s="127">
        <v>0</v>
      </c>
      <c r="J202" s="127">
        <v>0</v>
      </c>
      <c r="K202" s="127">
        <v>18</v>
      </c>
    </row>
    <row r="203" spans="1:11" x14ac:dyDescent="0.25">
      <c r="A203" s="123" t="s">
        <v>435</v>
      </c>
      <c r="B203" s="124" t="s">
        <v>436</v>
      </c>
      <c r="C203" s="123">
        <v>60</v>
      </c>
      <c r="D203" s="123">
        <v>0</v>
      </c>
      <c r="E203" s="123">
        <v>27</v>
      </c>
      <c r="F203" s="123">
        <v>27</v>
      </c>
      <c r="G203" s="123">
        <v>0</v>
      </c>
      <c r="H203" s="123">
        <v>30</v>
      </c>
      <c r="I203" s="123">
        <v>0</v>
      </c>
      <c r="J203" s="123">
        <v>0</v>
      </c>
      <c r="K203" s="123">
        <v>30</v>
      </c>
    </row>
    <row r="204" spans="1:11" x14ac:dyDescent="0.25">
      <c r="A204" s="127" t="s">
        <v>435</v>
      </c>
      <c r="B204" s="128" t="s">
        <v>437</v>
      </c>
      <c r="C204" s="127">
        <v>40</v>
      </c>
      <c r="D204" s="127">
        <v>24</v>
      </c>
      <c r="E204" s="127">
        <v>11</v>
      </c>
      <c r="F204" s="127">
        <v>35</v>
      </c>
      <c r="G204" s="127">
        <v>0</v>
      </c>
      <c r="H204" s="127">
        <v>0</v>
      </c>
      <c r="I204" s="127">
        <v>11</v>
      </c>
      <c r="J204" s="127">
        <v>0</v>
      </c>
      <c r="K204" s="127">
        <v>11</v>
      </c>
    </row>
    <row r="205" spans="1:11" x14ac:dyDescent="0.25">
      <c r="A205" s="123" t="s">
        <v>435</v>
      </c>
      <c r="B205" s="124" t="s">
        <v>438</v>
      </c>
      <c r="C205" s="123">
        <v>24</v>
      </c>
      <c r="D205" s="123">
        <v>18</v>
      </c>
      <c r="E205" s="123">
        <v>0</v>
      </c>
      <c r="F205" s="123">
        <v>18</v>
      </c>
      <c r="G205" s="123">
        <v>15</v>
      </c>
      <c r="H205" s="123">
        <v>0</v>
      </c>
      <c r="I205" s="123">
        <v>0</v>
      </c>
      <c r="J205" s="123">
        <v>0</v>
      </c>
      <c r="K205" s="123">
        <v>15</v>
      </c>
    </row>
    <row r="206" spans="1:11" x14ac:dyDescent="0.25">
      <c r="A206" s="127" t="s">
        <v>435</v>
      </c>
      <c r="B206" s="128" t="s">
        <v>439</v>
      </c>
      <c r="C206" s="127">
        <v>16</v>
      </c>
      <c r="D206" s="127">
        <v>4</v>
      </c>
      <c r="E206" s="127">
        <v>9</v>
      </c>
      <c r="F206" s="127">
        <v>13</v>
      </c>
      <c r="G206" s="127">
        <v>0</v>
      </c>
      <c r="H206" s="127">
        <v>10</v>
      </c>
      <c r="I206" s="127">
        <v>0</v>
      </c>
      <c r="J206" s="127">
        <v>0</v>
      </c>
      <c r="K206" s="127">
        <v>10</v>
      </c>
    </row>
    <row r="207" spans="1:11" x14ac:dyDescent="0.25">
      <c r="A207" s="123" t="s">
        <v>435</v>
      </c>
      <c r="B207" s="124" t="s">
        <v>440</v>
      </c>
      <c r="C207" s="123">
        <v>16</v>
      </c>
      <c r="D207" s="123">
        <v>14</v>
      </c>
      <c r="E207" s="123">
        <v>0</v>
      </c>
      <c r="F207" s="123">
        <v>14</v>
      </c>
      <c r="G207" s="123">
        <v>14</v>
      </c>
      <c r="H207" s="123">
        <v>0</v>
      </c>
      <c r="I207" s="123">
        <v>0</v>
      </c>
      <c r="J207" s="123">
        <v>0</v>
      </c>
      <c r="K207" s="123">
        <v>14</v>
      </c>
    </row>
    <row r="208" spans="1:11" x14ac:dyDescent="0.25">
      <c r="A208" s="127" t="s">
        <v>441</v>
      </c>
      <c r="B208" s="128" t="s">
        <v>442</v>
      </c>
      <c r="C208" s="127">
        <v>25</v>
      </c>
      <c r="D208" s="127">
        <v>26</v>
      </c>
      <c r="E208" s="127">
        <v>0</v>
      </c>
      <c r="F208" s="127">
        <v>26</v>
      </c>
      <c r="G208" s="127">
        <v>0</v>
      </c>
      <c r="H208" s="127">
        <v>21</v>
      </c>
      <c r="I208" s="127">
        <v>0</v>
      </c>
      <c r="J208" s="127">
        <v>0</v>
      </c>
      <c r="K208" s="127">
        <v>21</v>
      </c>
    </row>
    <row r="209" spans="1:11" x14ac:dyDescent="0.25">
      <c r="A209" s="123" t="s">
        <v>443</v>
      </c>
      <c r="B209" s="124" t="s">
        <v>444</v>
      </c>
      <c r="C209" s="123">
        <v>24</v>
      </c>
      <c r="D209" s="123">
        <v>24</v>
      </c>
      <c r="E209" s="123">
        <v>0</v>
      </c>
      <c r="F209" s="123">
        <v>24</v>
      </c>
      <c r="G209" s="123">
        <v>18</v>
      </c>
      <c r="H209" s="123">
        <v>0</v>
      </c>
      <c r="I209" s="123">
        <v>1</v>
      </c>
      <c r="J209" s="123">
        <v>0</v>
      </c>
      <c r="K209" s="123">
        <v>19</v>
      </c>
    </row>
    <row r="210" spans="1:11" x14ac:dyDescent="0.25">
      <c r="A210" s="127" t="s">
        <v>445</v>
      </c>
      <c r="B210" s="128" t="s">
        <v>446</v>
      </c>
      <c r="C210" s="127">
        <v>24</v>
      </c>
      <c r="D210" s="127">
        <v>10</v>
      </c>
      <c r="E210" s="127">
        <v>0</v>
      </c>
      <c r="F210" s="127">
        <v>10</v>
      </c>
      <c r="G210" s="127">
        <v>10</v>
      </c>
      <c r="H210" s="127">
        <v>0</v>
      </c>
      <c r="I210" s="127">
        <v>0</v>
      </c>
      <c r="J210" s="127">
        <v>0</v>
      </c>
      <c r="K210" s="127">
        <v>10</v>
      </c>
    </row>
    <row r="211" spans="1:11" x14ac:dyDescent="0.25">
      <c r="A211" s="123" t="s">
        <v>445</v>
      </c>
      <c r="B211" s="124" t="s">
        <v>447</v>
      </c>
      <c r="C211" s="123">
        <v>18</v>
      </c>
      <c r="D211" s="123">
        <v>11</v>
      </c>
      <c r="E211" s="123">
        <v>0</v>
      </c>
      <c r="F211" s="123">
        <v>11</v>
      </c>
      <c r="G211" s="123">
        <v>14</v>
      </c>
      <c r="H211" s="123">
        <v>0</v>
      </c>
      <c r="I211" s="123">
        <v>0</v>
      </c>
      <c r="J211" s="123">
        <v>0</v>
      </c>
      <c r="K211" s="123">
        <v>14</v>
      </c>
    </row>
    <row r="212" spans="1:11" x14ac:dyDescent="0.25">
      <c r="A212" s="127" t="s">
        <v>445</v>
      </c>
      <c r="B212" s="128" t="s">
        <v>448</v>
      </c>
      <c r="C212" s="127">
        <v>28</v>
      </c>
      <c r="D212" s="127">
        <v>25</v>
      </c>
      <c r="E212" s="127">
        <v>0</v>
      </c>
      <c r="F212" s="127">
        <v>25</v>
      </c>
      <c r="G212" s="127">
        <v>24</v>
      </c>
      <c r="H212" s="127">
        <v>0</v>
      </c>
      <c r="I212" s="127">
        <v>0</v>
      </c>
      <c r="J212" s="127">
        <v>0</v>
      </c>
      <c r="K212" s="127">
        <v>24</v>
      </c>
    </row>
    <row r="213" spans="1:11" x14ac:dyDescent="0.25">
      <c r="A213" s="123" t="s">
        <v>445</v>
      </c>
      <c r="B213" s="124" t="s">
        <v>449</v>
      </c>
      <c r="C213" s="123">
        <v>20</v>
      </c>
      <c r="D213" s="123">
        <v>17</v>
      </c>
      <c r="E213" s="123">
        <v>0</v>
      </c>
      <c r="F213" s="123">
        <v>17</v>
      </c>
      <c r="G213" s="123">
        <v>16</v>
      </c>
      <c r="H213" s="123">
        <v>0</v>
      </c>
      <c r="I213" s="123">
        <v>0</v>
      </c>
      <c r="J213" s="123">
        <v>0</v>
      </c>
      <c r="K213" s="123">
        <v>16</v>
      </c>
    </row>
    <row r="214" spans="1:11" x14ac:dyDescent="0.25">
      <c r="A214" s="127" t="s">
        <v>445</v>
      </c>
      <c r="B214" s="128" t="s">
        <v>450</v>
      </c>
      <c r="C214" s="127">
        <v>24</v>
      </c>
      <c r="D214" s="127">
        <v>18</v>
      </c>
      <c r="E214" s="127">
        <v>0</v>
      </c>
      <c r="F214" s="127">
        <v>18</v>
      </c>
      <c r="G214" s="127">
        <v>14</v>
      </c>
      <c r="H214" s="127">
        <v>6</v>
      </c>
      <c r="I214" s="127">
        <v>0</v>
      </c>
      <c r="J214" s="127">
        <v>0</v>
      </c>
      <c r="K214" s="127">
        <v>20</v>
      </c>
    </row>
    <row r="215" spans="1:11" x14ac:dyDescent="0.25">
      <c r="A215" s="123" t="s">
        <v>445</v>
      </c>
      <c r="B215" s="124" t="s">
        <v>451</v>
      </c>
      <c r="C215" s="123">
        <v>22</v>
      </c>
      <c r="D215" s="123">
        <v>21</v>
      </c>
      <c r="E215" s="123">
        <v>0</v>
      </c>
      <c r="F215" s="123">
        <v>21</v>
      </c>
      <c r="G215" s="123">
        <v>16</v>
      </c>
      <c r="H215" s="123">
        <v>0</v>
      </c>
      <c r="I215" s="123">
        <v>0</v>
      </c>
      <c r="J215" s="123">
        <v>0</v>
      </c>
      <c r="K215" s="123">
        <v>16</v>
      </c>
    </row>
    <row r="216" spans="1:11" x14ac:dyDescent="0.25">
      <c r="A216" s="127" t="s">
        <v>445</v>
      </c>
      <c r="B216" s="128" t="s">
        <v>452</v>
      </c>
      <c r="C216" s="127">
        <v>24</v>
      </c>
      <c r="D216" s="127">
        <v>24</v>
      </c>
      <c r="E216" s="127">
        <v>0</v>
      </c>
      <c r="F216" s="127">
        <v>24</v>
      </c>
      <c r="G216" s="127">
        <v>17</v>
      </c>
      <c r="H216" s="127">
        <v>0</v>
      </c>
      <c r="I216" s="127">
        <v>0</v>
      </c>
      <c r="J216" s="127">
        <v>0</v>
      </c>
      <c r="K216" s="127">
        <v>17</v>
      </c>
    </row>
    <row r="217" spans="1:11" x14ac:dyDescent="0.25">
      <c r="A217" s="123" t="s">
        <v>445</v>
      </c>
      <c r="B217" s="124" t="s">
        <v>453</v>
      </c>
      <c r="C217" s="123">
        <v>24</v>
      </c>
      <c r="D217" s="123">
        <v>23</v>
      </c>
      <c r="E217" s="123">
        <v>0</v>
      </c>
      <c r="F217" s="123">
        <v>23</v>
      </c>
      <c r="G217" s="123">
        <v>21</v>
      </c>
      <c r="H217" s="123">
        <v>0</v>
      </c>
      <c r="I217" s="123">
        <v>0</v>
      </c>
      <c r="J217" s="123">
        <v>0</v>
      </c>
      <c r="K217" s="123">
        <v>21</v>
      </c>
    </row>
    <row r="218" spans="1:11" x14ac:dyDescent="0.25">
      <c r="A218" s="127" t="s">
        <v>445</v>
      </c>
      <c r="B218" s="128" t="s">
        <v>454</v>
      </c>
      <c r="C218" s="127">
        <v>20</v>
      </c>
      <c r="D218" s="127">
        <v>20</v>
      </c>
      <c r="E218" s="127">
        <v>0</v>
      </c>
      <c r="F218" s="127">
        <v>20</v>
      </c>
      <c r="G218" s="127">
        <v>18</v>
      </c>
      <c r="H218" s="127">
        <v>0</v>
      </c>
      <c r="I218" s="127">
        <v>0</v>
      </c>
      <c r="J218" s="127">
        <v>0</v>
      </c>
      <c r="K218" s="127">
        <v>18</v>
      </c>
    </row>
    <row r="219" spans="1:11" x14ac:dyDescent="0.25">
      <c r="A219" s="123" t="s">
        <v>455</v>
      </c>
      <c r="B219" s="124" t="s">
        <v>456</v>
      </c>
      <c r="C219" s="123">
        <v>64</v>
      </c>
      <c r="D219" s="123">
        <v>40</v>
      </c>
      <c r="E219" s="123">
        <v>0</v>
      </c>
      <c r="F219" s="123">
        <v>40</v>
      </c>
      <c r="G219" s="123">
        <v>28</v>
      </c>
      <c r="H219" s="123">
        <v>4</v>
      </c>
      <c r="I219" s="123">
        <v>0</v>
      </c>
      <c r="J219" s="123">
        <v>0</v>
      </c>
      <c r="K219" s="123">
        <v>32</v>
      </c>
    </row>
    <row r="220" spans="1:11" x14ac:dyDescent="0.25">
      <c r="A220" s="127" t="s">
        <v>457</v>
      </c>
      <c r="B220" s="128" t="s">
        <v>458</v>
      </c>
      <c r="C220" s="127">
        <v>36</v>
      </c>
      <c r="D220" s="127">
        <v>33</v>
      </c>
      <c r="E220" s="127">
        <v>0</v>
      </c>
      <c r="F220" s="127">
        <v>33</v>
      </c>
      <c r="G220" s="127">
        <v>17</v>
      </c>
      <c r="H220" s="127">
        <v>0</v>
      </c>
      <c r="I220" s="127">
        <v>15</v>
      </c>
      <c r="J220" s="127">
        <v>0</v>
      </c>
      <c r="K220" s="127">
        <v>32</v>
      </c>
    </row>
    <row r="221" spans="1:11" x14ac:dyDescent="0.25">
      <c r="A221" s="123" t="s">
        <v>457</v>
      </c>
      <c r="B221" s="124" t="s">
        <v>459</v>
      </c>
      <c r="C221" s="123">
        <v>216</v>
      </c>
      <c r="D221" s="123">
        <v>126</v>
      </c>
      <c r="E221" s="123">
        <v>0</v>
      </c>
      <c r="F221" s="123">
        <v>126</v>
      </c>
      <c r="G221" s="123">
        <v>72</v>
      </c>
      <c r="H221" s="123">
        <v>0</v>
      </c>
      <c r="I221" s="123">
        <v>0</v>
      </c>
      <c r="J221" s="123">
        <v>0</v>
      </c>
      <c r="K221" s="123">
        <v>72</v>
      </c>
    </row>
    <row r="222" spans="1:11" x14ac:dyDescent="0.25">
      <c r="A222" s="127" t="s">
        <v>457</v>
      </c>
      <c r="B222" s="128" t="s">
        <v>460</v>
      </c>
      <c r="C222" s="127">
        <v>18</v>
      </c>
      <c r="D222" s="127">
        <v>18</v>
      </c>
      <c r="E222" s="127">
        <v>0</v>
      </c>
      <c r="F222" s="127">
        <v>18</v>
      </c>
      <c r="G222" s="127">
        <v>6</v>
      </c>
      <c r="H222" s="127">
        <v>0</v>
      </c>
      <c r="I222" s="127">
        <v>8</v>
      </c>
      <c r="J222" s="127">
        <v>4</v>
      </c>
      <c r="K222" s="127">
        <v>18</v>
      </c>
    </row>
    <row r="223" spans="1:11" x14ac:dyDescent="0.25">
      <c r="A223" s="123" t="s">
        <v>457</v>
      </c>
      <c r="B223" s="124" t="s">
        <v>461</v>
      </c>
      <c r="C223" s="123">
        <v>20</v>
      </c>
      <c r="D223" s="123">
        <v>19</v>
      </c>
      <c r="E223" s="123">
        <v>0</v>
      </c>
      <c r="F223" s="123">
        <v>19</v>
      </c>
      <c r="G223" s="123">
        <v>15</v>
      </c>
      <c r="H223" s="123">
        <v>0</v>
      </c>
      <c r="I223" s="123">
        <v>0</v>
      </c>
      <c r="J223" s="123">
        <v>0</v>
      </c>
      <c r="K223" s="123">
        <v>15</v>
      </c>
    </row>
    <row r="224" spans="1:11" x14ac:dyDescent="0.25">
      <c r="A224" s="127" t="s">
        <v>457</v>
      </c>
      <c r="B224" s="128" t="s">
        <v>462</v>
      </c>
      <c r="C224" s="127">
        <v>40</v>
      </c>
      <c r="D224" s="127">
        <v>17</v>
      </c>
      <c r="E224" s="127">
        <v>14</v>
      </c>
      <c r="F224" s="127">
        <v>31</v>
      </c>
      <c r="G224" s="127">
        <v>27</v>
      </c>
      <c r="H224" s="127">
        <v>0</v>
      </c>
      <c r="I224" s="127">
        <v>0</v>
      </c>
      <c r="J224" s="127">
        <v>0</v>
      </c>
      <c r="K224" s="127">
        <v>27</v>
      </c>
    </row>
    <row r="225" spans="1:11" x14ac:dyDescent="0.25">
      <c r="A225" s="123" t="s">
        <v>457</v>
      </c>
      <c r="B225" s="124" t="s">
        <v>463</v>
      </c>
      <c r="C225" s="123">
        <v>24</v>
      </c>
      <c r="D225" s="123">
        <v>19</v>
      </c>
      <c r="E225" s="123">
        <v>0</v>
      </c>
      <c r="F225" s="123">
        <v>19</v>
      </c>
      <c r="G225" s="123">
        <v>13</v>
      </c>
      <c r="H225" s="123">
        <v>0</v>
      </c>
      <c r="I225" s="123">
        <v>6</v>
      </c>
      <c r="J225" s="123">
        <v>0</v>
      </c>
      <c r="K225" s="123">
        <v>19</v>
      </c>
    </row>
    <row r="226" spans="1:11" x14ac:dyDescent="0.25">
      <c r="A226" s="127" t="s">
        <v>464</v>
      </c>
      <c r="B226" s="128" t="s">
        <v>465</v>
      </c>
      <c r="C226" s="127">
        <v>15</v>
      </c>
      <c r="D226" s="127">
        <v>12</v>
      </c>
      <c r="E226" s="127">
        <v>0</v>
      </c>
      <c r="F226" s="127">
        <v>12</v>
      </c>
      <c r="G226" s="127">
        <v>14</v>
      </c>
      <c r="H226" s="127">
        <v>0</v>
      </c>
      <c r="I226" s="127">
        <v>0</v>
      </c>
      <c r="J226" s="127">
        <v>0</v>
      </c>
      <c r="K226" s="127">
        <v>14</v>
      </c>
    </row>
    <row r="227" spans="1:11" x14ac:dyDescent="0.25">
      <c r="A227" s="123" t="s">
        <v>464</v>
      </c>
      <c r="B227" s="124" t="s">
        <v>466</v>
      </c>
      <c r="C227" s="123">
        <v>24</v>
      </c>
      <c r="D227" s="123">
        <v>22</v>
      </c>
      <c r="E227" s="123">
        <v>0</v>
      </c>
      <c r="F227" s="123">
        <v>22</v>
      </c>
      <c r="G227" s="123">
        <v>12</v>
      </c>
      <c r="H227" s="123">
        <v>0</v>
      </c>
      <c r="I227" s="123">
        <v>0</v>
      </c>
      <c r="J227" s="123">
        <v>0</v>
      </c>
      <c r="K227" s="123">
        <v>12</v>
      </c>
    </row>
    <row r="228" spans="1:11" x14ac:dyDescent="0.25">
      <c r="A228" s="127" t="s">
        <v>464</v>
      </c>
      <c r="B228" s="128" t="s">
        <v>467</v>
      </c>
      <c r="C228" s="127">
        <v>24</v>
      </c>
      <c r="D228" s="127">
        <v>13</v>
      </c>
      <c r="E228" s="127">
        <v>0</v>
      </c>
      <c r="F228" s="127">
        <v>13</v>
      </c>
      <c r="G228" s="127">
        <v>10</v>
      </c>
      <c r="H228" s="127">
        <v>0</v>
      </c>
      <c r="I228" s="127">
        <v>6</v>
      </c>
      <c r="J228" s="127">
        <v>0</v>
      </c>
      <c r="K228" s="127">
        <v>16</v>
      </c>
    </row>
    <row r="229" spans="1:11" x14ac:dyDescent="0.25">
      <c r="A229" s="123" t="s">
        <v>464</v>
      </c>
      <c r="B229" s="124" t="s">
        <v>468</v>
      </c>
      <c r="C229" s="123">
        <v>10</v>
      </c>
      <c r="D229" s="123">
        <v>10</v>
      </c>
      <c r="E229" s="123">
        <v>0</v>
      </c>
      <c r="F229" s="123">
        <v>10</v>
      </c>
      <c r="G229" s="123">
        <v>0</v>
      </c>
      <c r="H229" s="123">
        <v>9</v>
      </c>
      <c r="I229" s="123">
        <v>0</v>
      </c>
      <c r="J229" s="123">
        <v>0</v>
      </c>
      <c r="K229" s="123">
        <v>9</v>
      </c>
    </row>
    <row r="230" spans="1:11" x14ac:dyDescent="0.25">
      <c r="A230" s="127" t="s">
        <v>464</v>
      </c>
      <c r="B230" s="128" t="s">
        <v>469</v>
      </c>
      <c r="C230" s="127">
        <v>24</v>
      </c>
      <c r="D230" s="127">
        <v>19</v>
      </c>
      <c r="E230" s="127">
        <v>0</v>
      </c>
      <c r="F230" s="127">
        <v>19</v>
      </c>
      <c r="G230" s="127">
        <v>13</v>
      </c>
      <c r="H230" s="127">
        <v>0</v>
      </c>
      <c r="I230" s="127">
        <v>8</v>
      </c>
      <c r="J230" s="127">
        <v>1</v>
      </c>
      <c r="K230" s="127">
        <v>22</v>
      </c>
    </row>
    <row r="231" spans="1:11" x14ac:dyDescent="0.25">
      <c r="A231" s="123" t="s">
        <v>464</v>
      </c>
      <c r="B231" s="124" t="s">
        <v>470</v>
      </c>
      <c r="C231" s="123">
        <v>288</v>
      </c>
      <c r="D231" s="123">
        <v>280</v>
      </c>
      <c r="E231" s="123">
        <v>0</v>
      </c>
      <c r="F231" s="123">
        <v>280</v>
      </c>
      <c r="G231" s="123">
        <v>278</v>
      </c>
      <c r="H231" s="123">
        <v>0</v>
      </c>
      <c r="I231" s="123">
        <v>0</v>
      </c>
      <c r="J231" s="123">
        <v>0</v>
      </c>
      <c r="K231" s="123">
        <v>278</v>
      </c>
    </row>
    <row r="232" spans="1:11" x14ac:dyDescent="0.25">
      <c r="A232" s="127" t="s">
        <v>464</v>
      </c>
      <c r="B232" s="128" t="s">
        <v>471</v>
      </c>
      <c r="C232" s="127">
        <v>24</v>
      </c>
      <c r="D232" s="127">
        <v>16</v>
      </c>
      <c r="E232" s="127">
        <v>0</v>
      </c>
      <c r="F232" s="127">
        <v>16</v>
      </c>
      <c r="G232" s="127">
        <v>6</v>
      </c>
      <c r="H232" s="127">
        <v>0</v>
      </c>
      <c r="I232" s="127">
        <v>12</v>
      </c>
      <c r="J232" s="127">
        <v>0</v>
      </c>
      <c r="K232" s="127">
        <v>18</v>
      </c>
    </row>
    <row r="233" spans="1:11" x14ac:dyDescent="0.25">
      <c r="A233" s="123" t="s">
        <v>464</v>
      </c>
      <c r="B233" s="124" t="s">
        <v>472</v>
      </c>
      <c r="C233" s="123">
        <v>24</v>
      </c>
      <c r="D233" s="123">
        <v>23</v>
      </c>
      <c r="E233" s="123">
        <v>0</v>
      </c>
      <c r="F233" s="123">
        <v>23</v>
      </c>
      <c r="G233" s="123">
        <v>19</v>
      </c>
      <c r="H233" s="123">
        <v>0</v>
      </c>
      <c r="I233" s="123">
        <v>0</v>
      </c>
      <c r="J233" s="123">
        <v>0</v>
      </c>
      <c r="K233" s="123">
        <v>19</v>
      </c>
    </row>
    <row r="234" spans="1:11" x14ac:dyDescent="0.25">
      <c r="A234" s="127" t="s">
        <v>473</v>
      </c>
      <c r="B234" s="128" t="s">
        <v>474</v>
      </c>
      <c r="C234" s="127">
        <v>40</v>
      </c>
      <c r="D234" s="127">
        <v>26</v>
      </c>
      <c r="E234" s="127">
        <v>0</v>
      </c>
      <c r="F234" s="127">
        <v>26</v>
      </c>
      <c r="G234" s="127">
        <v>7</v>
      </c>
      <c r="H234" s="127">
        <v>0</v>
      </c>
      <c r="I234" s="127">
        <v>0</v>
      </c>
      <c r="J234" s="127">
        <v>0</v>
      </c>
      <c r="K234" s="127">
        <v>7</v>
      </c>
    </row>
    <row r="235" spans="1:11" x14ac:dyDescent="0.25">
      <c r="A235" s="123" t="s">
        <v>475</v>
      </c>
      <c r="B235" s="124" t="s">
        <v>476</v>
      </c>
      <c r="C235" s="123">
        <v>24</v>
      </c>
      <c r="D235" s="123">
        <v>23</v>
      </c>
      <c r="E235" s="123">
        <v>0</v>
      </c>
      <c r="F235" s="123">
        <v>23</v>
      </c>
      <c r="G235" s="123">
        <v>20</v>
      </c>
      <c r="H235" s="123">
        <v>0</v>
      </c>
      <c r="I235" s="123">
        <v>0</v>
      </c>
      <c r="J235" s="123">
        <v>0</v>
      </c>
      <c r="K235" s="123">
        <v>20</v>
      </c>
    </row>
    <row r="236" spans="1:11" x14ac:dyDescent="0.25">
      <c r="A236" s="127" t="s">
        <v>477</v>
      </c>
      <c r="B236" s="128" t="s">
        <v>478</v>
      </c>
      <c r="C236" s="127">
        <v>96</v>
      </c>
      <c r="D236" s="127">
        <v>48</v>
      </c>
      <c r="E236" s="127">
        <v>0</v>
      </c>
      <c r="F236" s="127">
        <v>48</v>
      </c>
      <c r="G236" s="127">
        <v>39</v>
      </c>
      <c r="H236" s="127">
        <v>0</v>
      </c>
      <c r="I236" s="127">
        <v>0</v>
      </c>
      <c r="J236" s="127">
        <v>0</v>
      </c>
      <c r="K236" s="127">
        <v>39</v>
      </c>
    </row>
    <row r="237" spans="1:11" x14ac:dyDescent="0.25">
      <c r="A237" s="123" t="s">
        <v>477</v>
      </c>
      <c r="B237" s="124" t="s">
        <v>479</v>
      </c>
      <c r="C237" s="123">
        <v>96</v>
      </c>
      <c r="D237" s="123">
        <v>22</v>
      </c>
      <c r="E237" s="123">
        <v>0</v>
      </c>
      <c r="F237" s="123">
        <v>22</v>
      </c>
      <c r="G237" s="123">
        <v>18</v>
      </c>
      <c r="H237" s="123">
        <v>0</v>
      </c>
      <c r="I237" s="123">
        <v>0</v>
      </c>
      <c r="J237" s="123">
        <v>0</v>
      </c>
      <c r="K237" s="123">
        <v>18</v>
      </c>
    </row>
    <row r="238" spans="1:11" x14ac:dyDescent="0.25">
      <c r="A238" s="127" t="s">
        <v>477</v>
      </c>
      <c r="B238" s="128" t="s">
        <v>480</v>
      </c>
      <c r="C238" s="127">
        <v>12</v>
      </c>
      <c r="D238" s="127">
        <v>7</v>
      </c>
      <c r="E238" s="127">
        <v>0</v>
      </c>
      <c r="F238" s="127">
        <v>7</v>
      </c>
      <c r="G238" s="127">
        <v>0</v>
      </c>
      <c r="H238" s="127">
        <v>0</v>
      </c>
      <c r="I238" s="127">
        <v>6</v>
      </c>
      <c r="J238" s="127">
        <v>0</v>
      </c>
      <c r="K238" s="127">
        <v>6</v>
      </c>
    </row>
    <row r="239" spans="1:11" x14ac:dyDescent="0.25">
      <c r="A239" s="123" t="s">
        <v>477</v>
      </c>
      <c r="B239" s="124" t="s">
        <v>481</v>
      </c>
      <c r="C239" s="123">
        <v>24</v>
      </c>
      <c r="D239" s="123">
        <v>15</v>
      </c>
      <c r="E239" s="123">
        <v>11</v>
      </c>
      <c r="F239" s="123">
        <v>26</v>
      </c>
      <c r="G239" s="123">
        <v>0</v>
      </c>
      <c r="H239" s="123">
        <v>0</v>
      </c>
      <c r="I239" s="123">
        <v>14</v>
      </c>
      <c r="J239" s="123">
        <v>0</v>
      </c>
      <c r="K239" s="123">
        <v>14</v>
      </c>
    </row>
    <row r="240" spans="1:11" x14ac:dyDescent="0.25">
      <c r="A240" s="127" t="s">
        <v>477</v>
      </c>
      <c r="B240" s="128" t="s">
        <v>482</v>
      </c>
      <c r="C240" s="127">
        <v>18</v>
      </c>
      <c r="D240" s="127">
        <v>10</v>
      </c>
      <c r="E240" s="127">
        <v>0</v>
      </c>
      <c r="F240" s="127">
        <v>10</v>
      </c>
      <c r="G240" s="127">
        <v>13</v>
      </c>
      <c r="H240" s="127">
        <v>0</v>
      </c>
      <c r="I240" s="127">
        <v>0</v>
      </c>
      <c r="J240" s="127">
        <v>0</v>
      </c>
      <c r="K240" s="127">
        <v>13</v>
      </c>
    </row>
    <row r="241" spans="1:11" x14ac:dyDescent="0.25">
      <c r="A241" s="123" t="s">
        <v>483</v>
      </c>
      <c r="B241" s="124" t="s">
        <v>484</v>
      </c>
      <c r="C241" s="123">
        <v>36</v>
      </c>
      <c r="D241" s="123">
        <v>26</v>
      </c>
      <c r="E241" s="123">
        <v>0</v>
      </c>
      <c r="F241" s="123">
        <v>26</v>
      </c>
      <c r="G241" s="123">
        <v>13</v>
      </c>
      <c r="H241" s="123">
        <v>16</v>
      </c>
      <c r="I241" s="123">
        <v>0</v>
      </c>
      <c r="J241" s="123">
        <v>0</v>
      </c>
      <c r="K241" s="123">
        <v>29</v>
      </c>
    </row>
    <row r="242" spans="1:11" x14ac:dyDescent="0.25">
      <c r="A242" s="127" t="s">
        <v>483</v>
      </c>
      <c r="B242" s="128" t="s">
        <v>485</v>
      </c>
      <c r="C242" s="127">
        <v>40</v>
      </c>
      <c r="D242" s="127">
        <v>27</v>
      </c>
      <c r="E242" s="127">
        <v>0</v>
      </c>
      <c r="F242" s="127">
        <v>27</v>
      </c>
      <c r="G242" s="127">
        <v>0</v>
      </c>
      <c r="H242" s="127">
        <v>28</v>
      </c>
      <c r="I242" s="127">
        <v>0</v>
      </c>
      <c r="J242" s="127">
        <v>0</v>
      </c>
      <c r="K242" s="127">
        <v>28</v>
      </c>
    </row>
    <row r="243" spans="1:11" x14ac:dyDescent="0.25">
      <c r="A243" s="123" t="s">
        <v>483</v>
      </c>
      <c r="B243" s="124" t="s">
        <v>486</v>
      </c>
      <c r="C243" s="123">
        <v>40</v>
      </c>
      <c r="D243" s="123">
        <v>37</v>
      </c>
      <c r="E243" s="123">
        <v>0</v>
      </c>
      <c r="F243" s="123">
        <v>37</v>
      </c>
      <c r="G243" s="123">
        <v>0</v>
      </c>
      <c r="H243" s="123">
        <v>27</v>
      </c>
      <c r="I243" s="123">
        <v>2</v>
      </c>
      <c r="J243" s="123">
        <v>0</v>
      </c>
      <c r="K243" s="123">
        <v>29</v>
      </c>
    </row>
    <row r="244" spans="1:11" x14ac:dyDescent="0.25">
      <c r="A244" s="127" t="s">
        <v>483</v>
      </c>
      <c r="B244" s="128" t="s">
        <v>487</v>
      </c>
      <c r="C244" s="127">
        <v>52</v>
      </c>
      <c r="D244" s="127">
        <v>32</v>
      </c>
      <c r="E244" s="127">
        <v>0</v>
      </c>
      <c r="F244" s="127">
        <v>32</v>
      </c>
      <c r="G244" s="127">
        <v>20</v>
      </c>
      <c r="H244" s="127">
        <v>2</v>
      </c>
      <c r="I244" s="127">
        <v>10</v>
      </c>
      <c r="J244" s="127">
        <v>0</v>
      </c>
      <c r="K244" s="127">
        <v>32</v>
      </c>
    </row>
    <row r="245" spans="1:11" x14ac:dyDescent="0.25">
      <c r="A245" s="123" t="s">
        <v>483</v>
      </c>
      <c r="B245" s="124" t="s">
        <v>488</v>
      </c>
      <c r="C245" s="123">
        <v>44</v>
      </c>
      <c r="D245" s="123">
        <v>49</v>
      </c>
      <c r="E245" s="123">
        <v>0</v>
      </c>
      <c r="F245" s="123">
        <v>49</v>
      </c>
      <c r="G245" s="123">
        <v>20</v>
      </c>
      <c r="H245" s="123">
        <v>4</v>
      </c>
      <c r="I245" s="123">
        <v>0</v>
      </c>
      <c r="J245" s="123">
        <v>0</v>
      </c>
      <c r="K245" s="123">
        <v>24</v>
      </c>
    </row>
    <row r="246" spans="1:11" x14ac:dyDescent="0.25">
      <c r="A246" s="127" t="s">
        <v>483</v>
      </c>
      <c r="B246" s="128" t="s">
        <v>489</v>
      </c>
      <c r="C246" s="127">
        <v>50</v>
      </c>
      <c r="D246" s="127">
        <v>12</v>
      </c>
      <c r="E246" s="127">
        <v>15</v>
      </c>
      <c r="F246" s="127">
        <v>27</v>
      </c>
      <c r="G246" s="127">
        <v>15</v>
      </c>
      <c r="H246" s="127">
        <v>0</v>
      </c>
      <c r="I246" s="127">
        <v>0</v>
      </c>
      <c r="J246" s="127">
        <v>0</v>
      </c>
      <c r="K246" s="127">
        <v>15</v>
      </c>
    </row>
    <row r="247" spans="1:11" x14ac:dyDescent="0.25">
      <c r="A247" s="123" t="s">
        <v>483</v>
      </c>
      <c r="B247" s="124" t="s">
        <v>490</v>
      </c>
      <c r="C247" s="123">
        <v>36</v>
      </c>
      <c r="D247" s="123">
        <v>24</v>
      </c>
      <c r="E247" s="123">
        <v>0</v>
      </c>
      <c r="F247" s="123">
        <v>24</v>
      </c>
      <c r="G247" s="123">
        <v>0</v>
      </c>
      <c r="H247" s="123">
        <v>19</v>
      </c>
      <c r="I247" s="123">
        <v>0</v>
      </c>
      <c r="J247" s="123">
        <v>0</v>
      </c>
      <c r="K247" s="123">
        <v>19</v>
      </c>
    </row>
    <row r="248" spans="1:11" x14ac:dyDescent="0.25">
      <c r="A248" s="127" t="s">
        <v>483</v>
      </c>
      <c r="B248" s="128" t="s">
        <v>491</v>
      </c>
      <c r="C248" s="127">
        <v>36</v>
      </c>
      <c r="D248" s="127">
        <v>26</v>
      </c>
      <c r="E248" s="127">
        <v>0</v>
      </c>
      <c r="F248" s="127">
        <v>26</v>
      </c>
      <c r="G248" s="127">
        <v>18</v>
      </c>
      <c r="H248" s="127">
        <v>2</v>
      </c>
      <c r="I248" s="127">
        <v>2</v>
      </c>
      <c r="J248" s="127">
        <v>0</v>
      </c>
      <c r="K248" s="127">
        <v>22</v>
      </c>
    </row>
    <row r="249" spans="1:11" x14ac:dyDescent="0.25">
      <c r="A249" s="123" t="s">
        <v>492</v>
      </c>
      <c r="B249" s="124" t="s">
        <v>493</v>
      </c>
      <c r="C249" s="123">
        <v>15</v>
      </c>
      <c r="D249" s="123">
        <v>6</v>
      </c>
      <c r="E249" s="123">
        <v>0</v>
      </c>
      <c r="F249" s="123">
        <v>6</v>
      </c>
      <c r="G249" s="123">
        <v>6</v>
      </c>
      <c r="H249" s="123">
        <v>0</v>
      </c>
      <c r="I249" s="123">
        <v>0</v>
      </c>
      <c r="J249" s="123">
        <v>0</v>
      </c>
      <c r="K249" s="123">
        <v>6</v>
      </c>
    </row>
    <row r="250" spans="1:11" x14ac:dyDescent="0.25">
      <c r="A250" s="127" t="s">
        <v>494</v>
      </c>
      <c r="B250" s="128" t="s">
        <v>495</v>
      </c>
      <c r="C250" s="127">
        <v>24</v>
      </c>
      <c r="D250" s="127">
        <v>24</v>
      </c>
      <c r="E250" s="127">
        <v>0</v>
      </c>
      <c r="F250" s="127">
        <v>24</v>
      </c>
      <c r="G250" s="127">
        <v>10</v>
      </c>
      <c r="H250" s="127">
        <v>0</v>
      </c>
      <c r="I250" s="127">
        <v>0</v>
      </c>
      <c r="J250" s="127">
        <v>0</v>
      </c>
      <c r="K250" s="127">
        <v>10</v>
      </c>
    </row>
    <row r="251" spans="1:11" x14ac:dyDescent="0.25">
      <c r="A251" s="123" t="s">
        <v>494</v>
      </c>
      <c r="B251" s="124" t="s">
        <v>496</v>
      </c>
      <c r="C251" s="123">
        <v>48</v>
      </c>
      <c r="D251" s="123">
        <v>47</v>
      </c>
      <c r="E251" s="123">
        <v>0</v>
      </c>
      <c r="F251" s="123">
        <v>47</v>
      </c>
      <c r="G251" s="123">
        <v>30</v>
      </c>
      <c r="H251" s="123">
        <v>0</v>
      </c>
      <c r="I251" s="123">
        <v>0</v>
      </c>
      <c r="J251" s="123">
        <v>0</v>
      </c>
      <c r="K251" s="123">
        <v>30</v>
      </c>
    </row>
    <row r="252" spans="1:11" x14ac:dyDescent="0.25">
      <c r="A252" s="127" t="s">
        <v>494</v>
      </c>
      <c r="B252" s="128" t="s">
        <v>497</v>
      </c>
      <c r="C252" s="127">
        <v>18</v>
      </c>
      <c r="D252" s="127">
        <v>18</v>
      </c>
      <c r="E252" s="127">
        <v>0</v>
      </c>
      <c r="F252" s="127">
        <v>18</v>
      </c>
      <c r="G252" s="127">
        <v>14</v>
      </c>
      <c r="H252" s="127">
        <v>0</v>
      </c>
      <c r="I252" s="127">
        <v>0</v>
      </c>
      <c r="J252" s="127">
        <v>0</v>
      </c>
      <c r="K252" s="127">
        <v>14</v>
      </c>
    </row>
    <row r="253" spans="1:11" x14ac:dyDescent="0.25">
      <c r="A253" s="123" t="s">
        <v>494</v>
      </c>
      <c r="B253" s="124" t="s">
        <v>498</v>
      </c>
      <c r="C253" s="123">
        <v>32</v>
      </c>
      <c r="D253" s="123">
        <v>32</v>
      </c>
      <c r="E253" s="123">
        <v>0</v>
      </c>
      <c r="F253" s="123">
        <v>32</v>
      </c>
      <c r="G253" s="123">
        <v>23</v>
      </c>
      <c r="H253" s="123">
        <v>0</v>
      </c>
      <c r="I253" s="123">
        <v>0</v>
      </c>
      <c r="J253" s="123">
        <v>0</v>
      </c>
      <c r="K253" s="123">
        <v>23</v>
      </c>
    </row>
    <row r="254" spans="1:11" x14ac:dyDescent="0.25">
      <c r="A254" s="127" t="s">
        <v>494</v>
      </c>
      <c r="B254" s="128" t="s">
        <v>499</v>
      </c>
      <c r="C254" s="127">
        <v>24</v>
      </c>
      <c r="D254" s="127">
        <v>18</v>
      </c>
      <c r="E254" s="127">
        <v>0</v>
      </c>
      <c r="F254" s="127">
        <v>18</v>
      </c>
      <c r="G254" s="127">
        <v>13</v>
      </c>
      <c r="H254" s="127">
        <v>0</v>
      </c>
      <c r="I254" s="127">
        <v>0</v>
      </c>
      <c r="J254" s="127">
        <v>0</v>
      </c>
      <c r="K254" s="127">
        <v>13</v>
      </c>
    </row>
    <row r="255" spans="1:11" ht="13" thickBot="1" x14ac:dyDescent="0.3">
      <c r="A255" s="123" t="s">
        <v>494</v>
      </c>
      <c r="B255" s="124" t="s">
        <v>500</v>
      </c>
      <c r="C255" s="123">
        <v>15</v>
      </c>
      <c r="D255" s="123">
        <v>14</v>
      </c>
      <c r="E255" s="123">
        <v>0</v>
      </c>
      <c r="F255" s="123">
        <v>14</v>
      </c>
      <c r="G255" s="123">
        <v>15</v>
      </c>
      <c r="H255" s="123">
        <v>0</v>
      </c>
      <c r="I255" s="123">
        <v>0</v>
      </c>
      <c r="J255" s="123">
        <v>0</v>
      </c>
      <c r="K255" s="123">
        <v>15</v>
      </c>
    </row>
    <row r="256" spans="1:11" ht="13.5" thickBot="1" x14ac:dyDescent="0.35">
      <c r="A256" s="253"/>
      <c r="B256" s="254" t="s">
        <v>512</v>
      </c>
      <c r="C256" s="255">
        <f>SUM(C5:C255)</f>
        <v>8111</v>
      </c>
      <c r="D256" s="255">
        <f t="shared" ref="D256:K256" si="0">SUM(D5:D255)</f>
        <v>5775</v>
      </c>
      <c r="E256" s="255">
        <f t="shared" si="0"/>
        <v>447</v>
      </c>
      <c r="F256" s="255">
        <f t="shared" si="0"/>
        <v>6222</v>
      </c>
      <c r="G256" s="255">
        <f t="shared" si="0"/>
        <v>3618</v>
      </c>
      <c r="H256" s="255">
        <f t="shared" si="0"/>
        <v>522</v>
      </c>
      <c r="I256" s="255">
        <f t="shared" si="0"/>
        <v>504</v>
      </c>
      <c r="J256" s="255">
        <f t="shared" si="0"/>
        <v>44</v>
      </c>
      <c r="K256" s="255">
        <f t="shared" si="0"/>
        <v>4688</v>
      </c>
    </row>
    <row r="258" spans="1:1" x14ac:dyDescent="0.25">
      <c r="A258" s="11" t="s">
        <v>504</v>
      </c>
    </row>
    <row r="259" spans="1:1" x14ac:dyDescent="0.25">
      <c r="A259" s="12" t="s">
        <v>773</v>
      </c>
    </row>
  </sheetData>
  <autoFilter ref="A4:K4"/>
  <mergeCells count="4">
    <mergeCell ref="A2:B2"/>
    <mergeCell ref="A1:B1"/>
    <mergeCell ref="D3:F3"/>
    <mergeCell ref="G3:K3"/>
  </mergeCells>
  <hyperlinks>
    <hyperlink ref="A2:B2" location="TOC!A1" display="Return to Table of Contents"/>
  </hyperlinks>
  <pageMargins left="0.25" right="0.25" top="0.75" bottom="0.75" header="0.3" footer="0.3"/>
  <pageSetup scale="70" fitToWidth="0" fitToHeight="0" orientation="portrait" horizontalDpi="1200" verticalDpi="1200" r:id="rId1"/>
  <headerFooter>
    <oddHeader>&amp;L&amp;"Arial,Bold"2018-19 Survey of Allied Dental Education
Report 2 - Dental Assisting Education Programs</oddHeader>
  </headerFooter>
  <rowBreaks count="3" manualBreakCount="3">
    <brk id="64" max="10" man="1"/>
    <brk id="125" max="10" man="1"/>
    <brk id="195"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7"/>
  <sheetViews>
    <sheetView zoomScaleNormal="100" workbookViewId="0"/>
  </sheetViews>
  <sheetFormatPr defaultColWidth="9.1796875" defaultRowHeight="12.5" x14ac:dyDescent="0.25"/>
  <cols>
    <col min="1" max="1" width="24.54296875" style="48" customWidth="1"/>
    <col min="2" max="2" width="15.1796875" style="48" customWidth="1"/>
    <col min="3" max="3" width="9.81640625" style="48" bestFit="1" customWidth="1"/>
    <col min="4" max="5" width="9.453125" style="48" bestFit="1" customWidth="1"/>
    <col min="6" max="9" width="9.1796875" style="48"/>
    <col min="10" max="10" width="19.1796875" style="48" customWidth="1"/>
    <col min="11" max="16384" width="9.1796875" style="48"/>
  </cols>
  <sheetData>
    <row r="1" spans="1:12" ht="13" x14ac:dyDescent="0.3">
      <c r="A1" s="73" t="s">
        <v>42</v>
      </c>
    </row>
    <row r="2" spans="1:12" ht="13" x14ac:dyDescent="0.3">
      <c r="A2" s="256" t="s">
        <v>5</v>
      </c>
      <c r="D2" s="212"/>
      <c r="I2" s="192"/>
    </row>
    <row r="3" spans="1:12" ht="13" x14ac:dyDescent="0.3">
      <c r="D3" s="212"/>
    </row>
    <row r="5" spans="1:12" ht="13" x14ac:dyDescent="0.3">
      <c r="A5" s="73"/>
      <c r="D5" s="166"/>
      <c r="E5" s="166"/>
      <c r="F5" s="166"/>
      <c r="G5" s="166"/>
      <c r="H5" s="166"/>
      <c r="I5" s="166"/>
    </row>
    <row r="6" spans="1:12" ht="13" x14ac:dyDescent="0.25">
      <c r="G6" s="116"/>
      <c r="H6" s="116"/>
      <c r="I6" s="166"/>
      <c r="J6" s="166"/>
      <c r="K6" s="166"/>
    </row>
    <row r="7" spans="1:12" ht="13" x14ac:dyDescent="0.25">
      <c r="I7" s="46"/>
      <c r="J7" s="45"/>
      <c r="K7" s="45"/>
    </row>
    <row r="8" spans="1:12" ht="13" x14ac:dyDescent="0.25">
      <c r="I8" s="46"/>
      <c r="J8" s="45"/>
      <c r="K8" s="45"/>
    </row>
    <row r="9" spans="1:12" ht="13" x14ac:dyDescent="0.25">
      <c r="B9" s="48" t="s">
        <v>641</v>
      </c>
      <c r="C9" s="48" t="s">
        <v>642</v>
      </c>
      <c r="D9" s="48" t="s">
        <v>643</v>
      </c>
      <c r="E9" s="48" t="s">
        <v>644</v>
      </c>
      <c r="I9" s="46"/>
      <c r="J9" s="45"/>
      <c r="K9" s="45"/>
    </row>
    <row r="10" spans="1:12" ht="13" x14ac:dyDescent="0.25">
      <c r="B10" s="257"/>
      <c r="C10" s="257">
        <v>5883</v>
      </c>
      <c r="D10" s="257">
        <v>4678</v>
      </c>
      <c r="E10" s="257">
        <v>3780</v>
      </c>
      <c r="I10" s="46"/>
      <c r="J10" s="45"/>
      <c r="K10" s="45"/>
    </row>
    <row r="11" spans="1:12" ht="13" x14ac:dyDescent="0.25">
      <c r="C11" s="258"/>
      <c r="D11" s="116">
        <f>D10/C10</f>
        <v>0.79517253102158758</v>
      </c>
      <c r="E11" s="116">
        <f>E10/D10</f>
        <v>0.80803762291577597</v>
      </c>
      <c r="I11" s="46"/>
      <c r="J11" s="45"/>
      <c r="K11" s="45"/>
    </row>
    <row r="12" spans="1:12" ht="13" x14ac:dyDescent="0.25">
      <c r="I12" s="46"/>
      <c r="J12" s="45"/>
      <c r="K12" s="45"/>
    </row>
    <row r="13" spans="1:12" ht="13" x14ac:dyDescent="0.25">
      <c r="I13" s="46"/>
      <c r="J13" s="45"/>
      <c r="K13" s="45"/>
    </row>
    <row r="16" spans="1:12" ht="13" x14ac:dyDescent="0.25">
      <c r="B16" s="106" t="s">
        <v>171</v>
      </c>
      <c r="C16" s="106" t="s">
        <v>172</v>
      </c>
      <c r="D16" s="106" t="s">
        <v>138</v>
      </c>
      <c r="L16" s="192"/>
    </row>
    <row r="17" spans="1:14" ht="13" x14ac:dyDescent="0.25">
      <c r="B17" s="188" t="s">
        <v>645</v>
      </c>
      <c r="C17" s="110">
        <v>5883</v>
      </c>
      <c r="D17" s="110">
        <v>248</v>
      </c>
      <c r="L17" s="236"/>
      <c r="M17" s="236"/>
      <c r="N17" s="236"/>
    </row>
    <row r="18" spans="1:14" ht="13" x14ac:dyDescent="0.25">
      <c r="B18" s="188" t="s">
        <v>646</v>
      </c>
      <c r="C18" s="110">
        <v>4678</v>
      </c>
      <c r="D18" s="110">
        <v>248</v>
      </c>
      <c r="E18" s="48">
        <f>C18/C17</f>
        <v>0.79517253102158758</v>
      </c>
      <c r="L18" s="234"/>
      <c r="M18" s="235"/>
      <c r="N18" s="235"/>
    </row>
    <row r="19" spans="1:14" ht="13" x14ac:dyDescent="0.25">
      <c r="B19" s="188" t="s">
        <v>647</v>
      </c>
      <c r="C19" s="110">
        <v>3780</v>
      </c>
      <c r="D19" s="110">
        <v>248</v>
      </c>
      <c r="E19" s="48">
        <f>C19/C18</f>
        <v>0.80803762291577597</v>
      </c>
      <c r="K19" s="192"/>
      <c r="L19" s="234"/>
      <c r="M19" s="235"/>
      <c r="N19" s="235"/>
    </row>
    <row r="20" spans="1:14" ht="13" x14ac:dyDescent="0.25">
      <c r="K20" s="192"/>
      <c r="L20" s="234"/>
      <c r="M20" s="235"/>
      <c r="N20" s="235"/>
    </row>
    <row r="21" spans="1:14" ht="13" x14ac:dyDescent="0.25">
      <c r="L21" s="234"/>
      <c r="M21" s="235"/>
      <c r="N21" s="235"/>
    </row>
    <row r="22" spans="1:14" ht="13" x14ac:dyDescent="0.25">
      <c r="L22" s="234"/>
      <c r="M22" s="235"/>
      <c r="N22" s="235"/>
    </row>
    <row r="23" spans="1:14" ht="13" x14ac:dyDescent="0.25">
      <c r="L23" s="234"/>
      <c r="M23" s="235"/>
      <c r="N23" s="235"/>
    </row>
    <row r="24" spans="1:14" ht="13" x14ac:dyDescent="0.25">
      <c r="L24" s="234"/>
      <c r="M24" s="235"/>
      <c r="N24" s="235"/>
    </row>
    <row r="28" spans="1:14" ht="13.5" customHeight="1" x14ac:dyDescent="0.25">
      <c r="A28" s="11" t="s">
        <v>504</v>
      </c>
      <c r="J28" s="270"/>
    </row>
    <row r="29" spans="1:14" x14ac:dyDescent="0.25">
      <c r="A29" s="12" t="s">
        <v>773</v>
      </c>
      <c r="J29" s="270"/>
    </row>
    <row r="32" spans="1:14" ht="13" x14ac:dyDescent="0.3">
      <c r="A32" s="73" t="s">
        <v>43</v>
      </c>
    </row>
    <row r="33" spans="1:19" x14ac:dyDescent="0.25">
      <c r="A33" s="260"/>
      <c r="B33" s="45"/>
      <c r="C33" s="45"/>
      <c r="D33" s="116"/>
    </row>
    <row r="34" spans="1:19" ht="15.5" x14ac:dyDescent="0.35">
      <c r="A34" s="261" t="s">
        <v>770</v>
      </c>
      <c r="B34" s="261"/>
      <c r="C34" s="261"/>
      <c r="D34" s="261"/>
      <c r="E34" s="262"/>
      <c r="F34" s="262"/>
      <c r="G34" s="262"/>
      <c r="H34" s="262"/>
      <c r="I34" s="262"/>
      <c r="J34" s="262"/>
      <c r="K34" s="262"/>
      <c r="L34" s="262"/>
      <c r="M34" s="262"/>
    </row>
    <row r="36" spans="1:19" x14ac:dyDescent="0.25">
      <c r="S36" s="116"/>
    </row>
    <row r="37" spans="1:19" x14ac:dyDescent="0.25">
      <c r="A37" s="48" t="s">
        <v>577</v>
      </c>
      <c r="B37" s="116">
        <v>0.25569778332812987</v>
      </c>
      <c r="S37" s="116"/>
    </row>
    <row r="38" spans="1:19" x14ac:dyDescent="0.25">
      <c r="A38" s="48" t="s">
        <v>136</v>
      </c>
      <c r="B38" s="116">
        <v>0.74430221667187013</v>
      </c>
      <c r="S38" s="116"/>
    </row>
    <row r="39" spans="1:19" x14ac:dyDescent="0.25">
      <c r="B39" s="116"/>
      <c r="S39" s="116"/>
    </row>
    <row r="40" spans="1:19" x14ac:dyDescent="0.25">
      <c r="A40" s="48" t="s">
        <v>648</v>
      </c>
      <c r="B40" s="116">
        <v>1.7795816422104278E-2</v>
      </c>
      <c r="S40" s="116"/>
    </row>
    <row r="41" spans="1:19" x14ac:dyDescent="0.25">
      <c r="A41" s="48" t="s">
        <v>136</v>
      </c>
      <c r="B41" s="116">
        <v>0.98220418357789574</v>
      </c>
      <c r="S41" s="116"/>
    </row>
    <row r="42" spans="1:19" x14ac:dyDescent="0.25">
      <c r="B42" s="263"/>
      <c r="S42" s="116"/>
    </row>
    <row r="43" spans="1:19" x14ac:dyDescent="0.25">
      <c r="A43" s="48" t="s">
        <v>649</v>
      </c>
      <c r="B43" s="116">
        <v>0.33031532937870745</v>
      </c>
      <c r="S43" s="116"/>
    </row>
    <row r="44" spans="1:19" x14ac:dyDescent="0.25">
      <c r="A44" s="48" t="s">
        <v>136</v>
      </c>
      <c r="B44" s="116">
        <v>0.66968467062129255</v>
      </c>
      <c r="S44" s="116"/>
    </row>
    <row r="45" spans="1:19" x14ac:dyDescent="0.25">
      <c r="B45" s="116"/>
      <c r="S45" s="116"/>
    </row>
    <row r="46" spans="1:19" x14ac:dyDescent="0.25">
      <c r="A46" s="48" t="s">
        <v>650</v>
      </c>
      <c r="B46" s="116">
        <v>0.39619107087105837</v>
      </c>
      <c r="S46" s="116"/>
    </row>
    <row r="47" spans="1:19" x14ac:dyDescent="0.25">
      <c r="A47" s="48" t="s">
        <v>136</v>
      </c>
      <c r="B47" s="116">
        <v>0.60380892912894157</v>
      </c>
      <c r="S47" s="116"/>
    </row>
    <row r="48" spans="1:19" x14ac:dyDescent="0.25">
      <c r="S48" s="116"/>
    </row>
    <row r="49" spans="1:19" x14ac:dyDescent="0.25">
      <c r="S49" s="116"/>
    </row>
    <row r="50" spans="1:19" x14ac:dyDescent="0.25">
      <c r="S50" s="116"/>
    </row>
    <row r="51" spans="1:19" x14ac:dyDescent="0.25">
      <c r="S51" s="116"/>
    </row>
    <row r="52" spans="1:19" ht="15.5" x14ac:dyDescent="0.35">
      <c r="A52" s="261" t="s">
        <v>771</v>
      </c>
      <c r="B52" s="262"/>
      <c r="C52" s="262"/>
      <c r="D52" s="262"/>
      <c r="E52" s="262"/>
      <c r="F52" s="262"/>
      <c r="G52" s="262"/>
      <c r="H52" s="262"/>
      <c r="I52" s="262"/>
      <c r="J52" s="262"/>
      <c r="K52" s="262"/>
      <c r="L52" s="262"/>
      <c r="M52" s="262"/>
      <c r="S52" s="116"/>
    </row>
    <row r="53" spans="1:19" x14ac:dyDescent="0.25">
      <c r="S53" s="116"/>
    </row>
    <row r="54" spans="1:19" x14ac:dyDescent="0.25">
      <c r="S54" s="116"/>
    </row>
    <row r="55" spans="1:19" x14ac:dyDescent="0.25">
      <c r="S55" s="116"/>
    </row>
    <row r="56" spans="1:19" x14ac:dyDescent="0.25">
      <c r="A56" s="48" t="s">
        <v>577</v>
      </c>
      <c r="B56" s="116">
        <v>0.27056925558884537</v>
      </c>
      <c r="D56" s="264"/>
      <c r="S56" s="116"/>
    </row>
    <row r="57" spans="1:19" x14ac:dyDescent="0.25">
      <c r="A57" s="48" t="s">
        <v>136</v>
      </c>
      <c r="B57" s="116">
        <v>0.72943074441115463</v>
      </c>
      <c r="S57" s="116"/>
    </row>
    <row r="58" spans="1:19" x14ac:dyDescent="0.25">
      <c r="B58" s="116"/>
      <c r="S58" s="263"/>
    </row>
    <row r="59" spans="1:19" x14ac:dyDescent="0.25">
      <c r="A59" s="48" t="s">
        <v>648</v>
      </c>
      <c r="B59" s="116">
        <v>3.8949066605208575E-2</v>
      </c>
    </row>
    <row r="60" spans="1:19" x14ac:dyDescent="0.25">
      <c r="A60" s="48" t="s">
        <v>136</v>
      </c>
      <c r="B60" s="116">
        <v>0.96105093339479142</v>
      </c>
    </row>
    <row r="61" spans="1:19" x14ac:dyDescent="0.25">
      <c r="B61" s="263"/>
    </row>
    <row r="62" spans="1:19" x14ac:dyDescent="0.25">
      <c r="A62" s="48" t="s">
        <v>649</v>
      </c>
      <c r="B62" s="116">
        <v>0.25697165245448261</v>
      </c>
    </row>
    <row r="63" spans="1:19" x14ac:dyDescent="0.25">
      <c r="A63" s="48" t="s">
        <v>136</v>
      </c>
      <c r="B63" s="116">
        <v>0.74302834754551739</v>
      </c>
    </row>
    <row r="64" spans="1:19" x14ac:dyDescent="0.25">
      <c r="B64" s="116"/>
    </row>
    <row r="65" spans="1:3" x14ac:dyDescent="0.25">
      <c r="A65" s="48" t="s">
        <v>650</v>
      </c>
      <c r="B65" s="116">
        <v>0.43351002535146349</v>
      </c>
    </row>
    <row r="66" spans="1:3" x14ac:dyDescent="0.25">
      <c r="A66" s="48" t="s">
        <v>136</v>
      </c>
      <c r="B66" s="116">
        <v>0.56648997464853657</v>
      </c>
    </row>
    <row r="70" spans="1:3" x14ac:dyDescent="0.25">
      <c r="A70" s="11" t="s">
        <v>504</v>
      </c>
    </row>
    <row r="71" spans="1:3" x14ac:dyDescent="0.25">
      <c r="A71" s="260" t="s">
        <v>773</v>
      </c>
    </row>
    <row r="76" spans="1:3" ht="13" x14ac:dyDescent="0.25">
      <c r="A76" s="236"/>
      <c r="B76" s="236"/>
      <c r="C76" s="236"/>
    </row>
    <row r="77" spans="1:3" ht="13" x14ac:dyDescent="0.25">
      <c r="A77" s="234"/>
      <c r="B77" s="235"/>
      <c r="C77" s="235"/>
    </row>
    <row r="78" spans="1:3" ht="13" x14ac:dyDescent="0.25">
      <c r="A78" s="234"/>
      <c r="B78" s="235"/>
      <c r="C78" s="235"/>
    </row>
    <row r="79" spans="1:3" ht="13" x14ac:dyDescent="0.25">
      <c r="A79" s="234"/>
      <c r="B79" s="235"/>
      <c r="C79" s="235"/>
    </row>
    <row r="80" spans="1:3" ht="13" x14ac:dyDescent="0.25">
      <c r="A80" s="234"/>
      <c r="B80" s="235"/>
      <c r="C80" s="235"/>
    </row>
    <row r="81" spans="1:11" ht="13" x14ac:dyDescent="0.25">
      <c r="A81" s="234"/>
      <c r="B81" s="235"/>
      <c r="C81" s="235"/>
    </row>
    <row r="82" spans="1:11" ht="13" x14ac:dyDescent="0.25">
      <c r="A82" s="234"/>
      <c r="B82" s="235"/>
      <c r="C82" s="235"/>
    </row>
    <row r="85" spans="1:11" ht="13" x14ac:dyDescent="0.3">
      <c r="A85" s="265" t="s">
        <v>661</v>
      </c>
      <c r="B85" s="270" t="e">
        <f>B79/B78</f>
        <v>#DIV/0!</v>
      </c>
      <c r="C85" s="270" t="e">
        <f>D79/B78</f>
        <v>#DIV/0!</v>
      </c>
    </row>
    <row r="86" spans="1:11" x14ac:dyDescent="0.25">
      <c r="A86" s="266" t="s">
        <v>662</v>
      </c>
      <c r="B86" s="283" t="e">
        <f>B80/B78</f>
        <v>#DIV/0!</v>
      </c>
      <c r="C86" s="283" t="e">
        <f>D80/B78</f>
        <v>#DIV/0!</v>
      </c>
      <c r="H86" s="89"/>
      <c r="I86" s="89"/>
      <c r="J86" s="89"/>
      <c r="K86" s="89"/>
    </row>
    <row r="87" spans="1:11" x14ac:dyDescent="0.25">
      <c r="A87" s="27" t="s">
        <v>663</v>
      </c>
      <c r="B87" s="283" t="e">
        <f>B81/B78</f>
        <v>#DIV/0!</v>
      </c>
      <c r="C87" s="283" t="e">
        <f>D81/B78</f>
        <v>#DIV/0!</v>
      </c>
      <c r="H87" s="116"/>
      <c r="I87" s="116"/>
      <c r="J87" s="116"/>
      <c r="K87" s="267"/>
    </row>
    <row r="88" spans="1:11" x14ac:dyDescent="0.25">
      <c r="A88" s="268" t="s">
        <v>664</v>
      </c>
      <c r="B88" s="283" t="e">
        <f>B82/B78</f>
        <v>#DIV/0!</v>
      </c>
      <c r="C88" s="283" t="e">
        <f>D82/B78</f>
        <v>#DIV/0!</v>
      </c>
      <c r="H88" s="116"/>
      <c r="I88" s="116"/>
      <c r="J88" s="116"/>
      <c r="K88" s="116"/>
    </row>
    <row r="89" spans="1:11" x14ac:dyDescent="0.25">
      <c r="A89" s="269"/>
      <c r="B89" s="1"/>
      <c r="C89" s="1"/>
    </row>
    <row r="90" spans="1:11" ht="13" x14ac:dyDescent="0.25">
      <c r="A90" s="236"/>
      <c r="B90" s="236"/>
      <c r="C90" s="236"/>
    </row>
    <row r="91" spans="1:11" ht="13" x14ac:dyDescent="0.25">
      <c r="A91" s="234"/>
      <c r="B91" s="235"/>
      <c r="C91" s="235"/>
    </row>
    <row r="92" spans="1:11" ht="13" x14ac:dyDescent="0.25">
      <c r="A92" s="234"/>
      <c r="B92" s="235"/>
      <c r="C92" s="235"/>
      <c r="H92" s="89"/>
      <c r="I92" s="89"/>
      <c r="J92" s="89"/>
      <c r="K92" s="89"/>
    </row>
    <row r="93" spans="1:11" ht="13" x14ac:dyDescent="0.25">
      <c r="A93" s="234"/>
      <c r="B93" s="235"/>
      <c r="C93" s="235"/>
      <c r="D93" s="270"/>
      <c r="H93" s="116"/>
      <c r="I93" s="116"/>
      <c r="J93" s="116"/>
      <c r="K93" s="267"/>
    </row>
    <row r="94" spans="1:11" ht="13" x14ac:dyDescent="0.25">
      <c r="A94" s="234"/>
      <c r="B94" s="235"/>
      <c r="C94" s="235"/>
      <c r="D94" s="270"/>
      <c r="H94" s="116"/>
      <c r="I94" s="116"/>
      <c r="J94" s="116"/>
      <c r="K94" s="116"/>
    </row>
    <row r="95" spans="1:11" ht="13" x14ac:dyDescent="0.25">
      <c r="A95" s="234"/>
      <c r="B95" s="235"/>
      <c r="C95" s="235"/>
      <c r="D95" s="270"/>
    </row>
    <row r="96" spans="1:11" ht="13" x14ac:dyDescent="0.25">
      <c r="A96" s="234"/>
      <c r="B96" s="235"/>
      <c r="C96" s="235"/>
      <c r="D96" s="270"/>
    </row>
    <row r="97" spans="1:5" ht="13" x14ac:dyDescent="0.25">
      <c r="A97" s="234"/>
      <c r="B97" s="235"/>
      <c r="C97" s="235"/>
      <c r="D97" s="270"/>
    </row>
    <row r="98" spans="1:5" ht="13" x14ac:dyDescent="0.25">
      <c r="A98" s="234"/>
      <c r="B98" s="235"/>
      <c r="C98" s="235"/>
      <c r="D98" s="270"/>
    </row>
    <row r="99" spans="1:5" ht="13" x14ac:dyDescent="0.25">
      <c r="A99" s="234"/>
      <c r="B99" s="235"/>
      <c r="C99" s="235"/>
      <c r="D99" s="270"/>
    </row>
    <row r="100" spans="1:5" ht="13" x14ac:dyDescent="0.25">
      <c r="A100" s="234"/>
      <c r="B100" s="235"/>
      <c r="C100" s="235"/>
      <c r="D100" s="270"/>
    </row>
    <row r="101" spans="1:5" x14ac:dyDescent="0.25">
      <c r="A101" s="27"/>
      <c r="B101" s="1"/>
      <c r="C101" s="1"/>
    </row>
    <row r="102" spans="1:5" x14ac:dyDescent="0.25">
      <c r="A102" s="27"/>
      <c r="B102" s="1"/>
      <c r="C102" s="1"/>
    </row>
    <row r="103" spans="1:5" ht="25" x14ac:dyDescent="0.25">
      <c r="A103" s="271" t="s">
        <v>651</v>
      </c>
      <c r="B103" s="57"/>
      <c r="C103" s="57"/>
      <c r="D103" s="272"/>
      <c r="E103" s="272"/>
    </row>
    <row r="104" spans="1:5" x14ac:dyDescent="0.25">
      <c r="A104" s="273"/>
      <c r="B104" s="57"/>
      <c r="C104" s="57"/>
      <c r="D104" s="272"/>
      <c r="E104" s="272"/>
    </row>
    <row r="105" spans="1:5" x14ac:dyDescent="0.25">
      <c r="A105" s="273" t="s">
        <v>652</v>
      </c>
      <c r="B105" s="57"/>
      <c r="C105" s="57"/>
      <c r="D105" s="272"/>
      <c r="E105" s="272"/>
    </row>
    <row r="106" spans="1:5" x14ac:dyDescent="0.25">
      <c r="A106" s="274"/>
      <c r="B106" s="57"/>
      <c r="C106" s="57"/>
      <c r="D106" s="272"/>
      <c r="E106" s="272"/>
    </row>
    <row r="107" spans="1:5" ht="13" x14ac:dyDescent="0.25">
      <c r="A107" s="275" t="s">
        <v>171</v>
      </c>
      <c r="B107" s="275" t="s">
        <v>138</v>
      </c>
      <c r="C107" s="275" t="s">
        <v>172</v>
      </c>
      <c r="D107" s="272"/>
      <c r="E107" s="272"/>
    </row>
    <row r="108" spans="1:5" ht="13" x14ac:dyDescent="0.25">
      <c r="A108" s="275" t="s">
        <v>645</v>
      </c>
      <c r="B108" s="271">
        <v>170</v>
      </c>
      <c r="C108" s="271">
        <v>4599</v>
      </c>
      <c r="D108" s="272"/>
      <c r="E108" s="272"/>
    </row>
    <row r="109" spans="1:5" ht="13" x14ac:dyDescent="0.25">
      <c r="A109" s="275" t="s">
        <v>646</v>
      </c>
      <c r="B109" s="271">
        <v>170</v>
      </c>
      <c r="C109" s="271">
        <v>3599</v>
      </c>
      <c r="D109" s="272"/>
      <c r="E109" s="272"/>
    </row>
    <row r="110" spans="1:5" ht="13" x14ac:dyDescent="0.25">
      <c r="A110" s="275" t="s">
        <v>653</v>
      </c>
      <c r="B110" s="271">
        <v>170</v>
      </c>
      <c r="C110" s="271">
        <v>1159</v>
      </c>
      <c r="D110" s="276">
        <f>C110/$C$109</f>
        <v>0.32203389830508472</v>
      </c>
      <c r="E110" s="272"/>
    </row>
    <row r="111" spans="1:5" ht="13" x14ac:dyDescent="0.25">
      <c r="A111" s="275" t="s">
        <v>654</v>
      </c>
      <c r="B111" s="271">
        <v>170</v>
      </c>
      <c r="C111" s="271">
        <v>102</v>
      </c>
      <c r="D111" s="276">
        <f t="shared" ref="D111:D117" si="0">C111/$C$109</f>
        <v>2.8341205890525144E-2</v>
      </c>
      <c r="E111" s="272"/>
    </row>
    <row r="112" spans="1:5" ht="13" x14ac:dyDescent="0.25">
      <c r="A112" s="275" t="s">
        <v>655</v>
      </c>
      <c r="B112" s="271">
        <v>170</v>
      </c>
      <c r="C112" s="271">
        <v>1713</v>
      </c>
      <c r="D112" s="276">
        <f t="shared" si="0"/>
        <v>0.47596554598499585</v>
      </c>
      <c r="E112" s="272"/>
    </row>
    <row r="113" spans="1:5" ht="13" x14ac:dyDescent="0.25">
      <c r="A113" s="275" t="s">
        <v>656</v>
      </c>
      <c r="B113" s="271">
        <v>170</v>
      </c>
      <c r="C113" s="271">
        <v>625</v>
      </c>
      <c r="D113" s="276">
        <f t="shared" si="0"/>
        <v>0.17365934981939427</v>
      </c>
      <c r="E113" s="272"/>
    </row>
    <row r="114" spans="1:5" ht="13" x14ac:dyDescent="0.25">
      <c r="A114" s="275" t="s">
        <v>657</v>
      </c>
      <c r="B114" s="271">
        <v>170</v>
      </c>
      <c r="C114" s="271">
        <v>935</v>
      </c>
      <c r="D114" s="276">
        <f t="shared" si="0"/>
        <v>0.25979438732981386</v>
      </c>
      <c r="E114" s="272"/>
    </row>
    <row r="115" spans="1:5" ht="13" x14ac:dyDescent="0.25">
      <c r="A115" s="275" t="s">
        <v>658</v>
      </c>
      <c r="B115" s="271">
        <v>170</v>
      </c>
      <c r="C115" s="271">
        <v>42</v>
      </c>
      <c r="D115" s="276">
        <f t="shared" si="0"/>
        <v>1.1669908307863295E-2</v>
      </c>
      <c r="E115" s="272"/>
    </row>
    <row r="116" spans="1:5" ht="13" x14ac:dyDescent="0.25">
      <c r="A116" s="275" t="s">
        <v>659</v>
      </c>
      <c r="B116" s="271">
        <v>170</v>
      </c>
      <c r="C116" s="271">
        <v>2091</v>
      </c>
      <c r="D116" s="276">
        <f t="shared" si="0"/>
        <v>0.58099472075576553</v>
      </c>
      <c r="E116" s="272"/>
    </row>
    <row r="117" spans="1:5" ht="13" x14ac:dyDescent="0.25">
      <c r="A117" s="275" t="s">
        <v>660</v>
      </c>
      <c r="B117" s="271">
        <v>170</v>
      </c>
      <c r="C117" s="271">
        <v>531</v>
      </c>
      <c r="D117" s="276">
        <f t="shared" si="0"/>
        <v>0.14754098360655737</v>
      </c>
      <c r="E117" s="272"/>
    </row>
  </sheetData>
  <hyperlinks>
    <hyperlink ref="A2" location="TOC!A1" display="Return to Table of Contents"/>
  </hyperlinks>
  <pageMargins left="0.25" right="0.25" top="0.75" bottom="0.75" header="0.3" footer="0.3"/>
  <pageSetup scale="67" fitToHeight="0" orientation="portrait" r:id="rId1"/>
  <headerFooter>
    <oddHeader>&amp;L&amp;"Arial,Bold"2018-19 Survey of Allied Dental Education
Report 2: Dental Assisting Education Programs</oddHeader>
  </headerFooter>
  <rowBreaks count="1" manualBreakCount="1">
    <brk id="29" max="16383" man="1"/>
  </rowBreaks>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3"/>
  <sheetViews>
    <sheetView zoomScaleNormal="100" workbookViewId="0"/>
  </sheetViews>
  <sheetFormatPr defaultColWidth="9.1796875" defaultRowHeight="12.5" x14ac:dyDescent="0.25"/>
  <cols>
    <col min="1" max="1" width="47.81640625" style="1" customWidth="1"/>
    <col min="2" max="4" width="9.1796875" style="1"/>
    <col min="5" max="5" width="13.1796875" style="1" customWidth="1"/>
    <col min="6" max="16384" width="9.1796875" style="1"/>
  </cols>
  <sheetData>
    <row r="1" spans="1:19" ht="13" x14ac:dyDescent="0.3">
      <c r="A1" s="2" t="s">
        <v>680</v>
      </c>
    </row>
    <row r="2" spans="1:19" x14ac:dyDescent="0.25">
      <c r="A2" s="190" t="s">
        <v>5</v>
      </c>
    </row>
    <row r="3" spans="1:19" ht="13" thickBot="1" x14ac:dyDescent="0.3"/>
    <row r="4" spans="1:19" ht="39" x14ac:dyDescent="0.25">
      <c r="A4" s="284" t="s">
        <v>665</v>
      </c>
      <c r="B4" s="238" t="s">
        <v>666</v>
      </c>
      <c r="C4" s="238" t="s">
        <v>667</v>
      </c>
      <c r="D4" s="238"/>
      <c r="S4" s="8"/>
    </row>
    <row r="5" spans="1:19" x14ac:dyDescent="0.25">
      <c r="A5" s="285" t="s">
        <v>668</v>
      </c>
      <c r="B5" s="235">
        <v>5.4</v>
      </c>
      <c r="C5" s="235">
        <v>24.6</v>
      </c>
      <c r="D5" s="235">
        <f>30-5.4</f>
        <v>24.6</v>
      </c>
    </row>
    <row r="6" spans="1:19" ht="25" x14ac:dyDescent="0.25">
      <c r="A6" s="285" t="s">
        <v>669</v>
      </c>
      <c r="B6" s="235">
        <v>3.9</v>
      </c>
      <c r="C6" s="235">
        <v>16.100000000000001</v>
      </c>
      <c r="D6" s="235">
        <f>20-3.9</f>
        <v>16.100000000000001</v>
      </c>
    </row>
    <row r="7" spans="1:19" x14ac:dyDescent="0.25">
      <c r="A7" s="285" t="s">
        <v>670</v>
      </c>
      <c r="B7" s="235">
        <v>2.5</v>
      </c>
      <c r="C7" s="235">
        <v>17.5</v>
      </c>
      <c r="D7" s="235">
        <f>20-2.5</f>
        <v>17.5</v>
      </c>
    </row>
    <row r="8" spans="1:19" x14ac:dyDescent="0.25">
      <c r="A8" s="285" t="s">
        <v>671</v>
      </c>
      <c r="B8" s="235">
        <v>2.2000000000000002</v>
      </c>
      <c r="C8" s="235">
        <v>17.8</v>
      </c>
      <c r="D8" s="235">
        <f>20-2.2</f>
        <v>17.8</v>
      </c>
    </row>
    <row r="9" spans="1:19" x14ac:dyDescent="0.25">
      <c r="A9" s="285" t="s">
        <v>672</v>
      </c>
      <c r="B9" s="235">
        <v>2.1</v>
      </c>
      <c r="C9" s="235">
        <v>21.9</v>
      </c>
      <c r="D9" s="235">
        <f>24-2.1</f>
        <v>21.9</v>
      </c>
    </row>
    <row r="10" spans="1:19" x14ac:dyDescent="0.25">
      <c r="A10" s="285" t="s">
        <v>673</v>
      </c>
      <c r="B10" s="235">
        <v>1.7</v>
      </c>
      <c r="C10" s="235">
        <v>26.3</v>
      </c>
      <c r="D10" s="235">
        <f>28-1.7</f>
        <v>26.3</v>
      </c>
    </row>
    <row r="11" spans="1:19" x14ac:dyDescent="0.25">
      <c r="A11" s="285" t="s">
        <v>674</v>
      </c>
      <c r="B11" s="235">
        <v>1.3</v>
      </c>
      <c r="C11" s="235">
        <v>13.7</v>
      </c>
      <c r="D11" s="235">
        <f>15-1.3</f>
        <v>13.7</v>
      </c>
    </row>
    <row r="12" spans="1:19" x14ac:dyDescent="0.25">
      <c r="A12" s="285" t="s">
        <v>675</v>
      </c>
      <c r="B12" s="235">
        <v>1.5</v>
      </c>
      <c r="C12" s="235">
        <v>6.5</v>
      </c>
      <c r="D12" s="235">
        <f>8-1.5</f>
        <v>6.5</v>
      </c>
    </row>
    <row r="13" spans="1:19" ht="25" x14ac:dyDescent="0.25">
      <c r="A13" s="285" t="s">
        <v>676</v>
      </c>
      <c r="B13" s="235">
        <v>0.9</v>
      </c>
      <c r="C13" s="235">
        <v>5.0999999999999996</v>
      </c>
      <c r="D13" s="235">
        <f>6-0.9</f>
        <v>5.0999999999999996</v>
      </c>
    </row>
    <row r="14" spans="1:19" x14ac:dyDescent="0.25">
      <c r="A14" s="285" t="s">
        <v>136</v>
      </c>
      <c r="B14" s="235">
        <v>10.1</v>
      </c>
      <c r="C14" s="235"/>
      <c r="D14" s="235"/>
    </row>
    <row r="23" spans="1:24" x14ac:dyDescent="0.25">
      <c r="A23" s="259" t="s">
        <v>503</v>
      </c>
    </row>
    <row r="24" spans="1:24" x14ac:dyDescent="0.25">
      <c r="A24" s="42" t="s">
        <v>609</v>
      </c>
    </row>
    <row r="25" spans="1:24" ht="13.75" customHeight="1" x14ac:dyDescent="0.25"/>
    <row r="26" spans="1:24" ht="13" x14ac:dyDescent="0.3">
      <c r="A26" s="2" t="s">
        <v>679</v>
      </c>
    </row>
    <row r="27" spans="1:24" ht="13" x14ac:dyDescent="0.25">
      <c r="A27" s="190" t="s">
        <v>5</v>
      </c>
      <c r="H27" s="48"/>
      <c r="I27" s="48"/>
      <c r="J27" s="48"/>
      <c r="K27" s="48"/>
      <c r="L27" s="48"/>
      <c r="M27" s="48"/>
      <c r="R27" s="189"/>
      <c r="S27" s="189"/>
      <c r="T27" s="189"/>
      <c r="U27" s="189"/>
      <c r="V27" s="189"/>
      <c r="W27" s="189"/>
      <c r="X27" s="48"/>
    </row>
    <row r="28" spans="1:24" ht="13" x14ac:dyDescent="0.3">
      <c r="A28" s="286" t="s">
        <v>665</v>
      </c>
      <c r="B28" s="191" t="s">
        <v>555</v>
      </c>
      <c r="C28" s="191" t="s">
        <v>677</v>
      </c>
      <c r="D28" s="191" t="s">
        <v>678</v>
      </c>
      <c r="E28" s="191" t="s">
        <v>667</v>
      </c>
      <c r="F28" s="191" t="s">
        <v>138</v>
      </c>
      <c r="H28" s="277"/>
      <c r="I28" s="277"/>
      <c r="J28" s="277"/>
      <c r="K28" s="277"/>
      <c r="L28" s="277"/>
      <c r="M28" s="277"/>
      <c r="R28" s="46"/>
      <c r="S28" s="45"/>
      <c r="T28" s="45"/>
      <c r="U28" s="45"/>
      <c r="V28" s="45"/>
      <c r="W28" s="45"/>
      <c r="X28" s="48"/>
    </row>
    <row r="29" spans="1:24" ht="18" customHeight="1" x14ac:dyDescent="0.25">
      <c r="A29" s="285" t="s">
        <v>673</v>
      </c>
      <c r="B29" s="287">
        <v>1.7</v>
      </c>
      <c r="C29" s="287">
        <v>1</v>
      </c>
      <c r="D29" s="287">
        <v>0</v>
      </c>
      <c r="E29" s="287">
        <v>28</v>
      </c>
      <c r="F29" s="287">
        <v>249</v>
      </c>
      <c r="H29" s="46"/>
      <c r="I29" s="45"/>
      <c r="J29" s="45"/>
      <c r="K29" s="45"/>
      <c r="L29" s="45"/>
      <c r="M29" s="45"/>
      <c r="R29" s="46"/>
      <c r="S29" s="45"/>
      <c r="T29" s="45"/>
      <c r="U29" s="45"/>
      <c r="V29" s="45"/>
      <c r="W29" s="45"/>
      <c r="X29" s="48"/>
    </row>
    <row r="30" spans="1:24" ht="18" customHeight="1" x14ac:dyDescent="0.25">
      <c r="A30" s="285" t="s">
        <v>671</v>
      </c>
      <c r="B30" s="287">
        <v>2.2000000000000002</v>
      </c>
      <c r="C30" s="287">
        <v>1</v>
      </c>
      <c r="D30" s="287">
        <v>0</v>
      </c>
      <c r="E30" s="287">
        <v>20</v>
      </c>
      <c r="F30" s="287">
        <v>249</v>
      </c>
      <c r="H30" s="46"/>
      <c r="I30" s="45"/>
      <c r="J30" s="45"/>
      <c r="K30" s="45"/>
      <c r="L30" s="45"/>
      <c r="M30" s="45"/>
      <c r="R30" s="46"/>
      <c r="S30" s="45"/>
      <c r="T30" s="45"/>
      <c r="U30" s="45"/>
      <c r="V30" s="45"/>
      <c r="W30" s="45"/>
      <c r="X30" s="48"/>
    </row>
    <row r="31" spans="1:24" ht="18" customHeight="1" x14ac:dyDescent="0.25">
      <c r="A31" s="285" t="s">
        <v>668</v>
      </c>
      <c r="B31" s="288">
        <v>5.4</v>
      </c>
      <c r="C31" s="287">
        <v>4</v>
      </c>
      <c r="D31" s="287">
        <v>0</v>
      </c>
      <c r="E31" s="287">
        <v>30</v>
      </c>
      <c r="F31" s="287">
        <v>249</v>
      </c>
      <c r="H31" s="46"/>
      <c r="I31" s="45"/>
      <c r="J31" s="45"/>
      <c r="K31" s="45"/>
      <c r="L31" s="45"/>
      <c r="M31" s="45"/>
      <c r="R31" s="46"/>
      <c r="S31" s="45"/>
      <c r="T31" s="45"/>
      <c r="U31" s="45"/>
      <c r="V31" s="45"/>
      <c r="W31" s="45"/>
      <c r="X31" s="48"/>
    </row>
    <row r="32" spans="1:24" ht="26.5" customHeight="1" x14ac:dyDescent="0.25">
      <c r="A32" s="285" t="s">
        <v>676</v>
      </c>
      <c r="B32" s="289">
        <v>0.9</v>
      </c>
      <c r="C32" s="290">
        <v>1</v>
      </c>
      <c r="D32" s="290">
        <v>0</v>
      </c>
      <c r="E32" s="290">
        <v>6</v>
      </c>
      <c r="F32" s="290">
        <v>249</v>
      </c>
      <c r="H32" s="46"/>
      <c r="I32" s="45"/>
      <c r="J32" s="45"/>
      <c r="K32" s="45"/>
      <c r="L32" s="45"/>
      <c r="M32" s="45"/>
      <c r="R32" s="46"/>
      <c r="S32" s="45"/>
      <c r="T32" s="45"/>
      <c r="U32" s="45"/>
      <c r="V32" s="45"/>
      <c r="W32" s="45"/>
      <c r="X32" s="48"/>
    </row>
    <row r="33" spans="1:24" ht="18" customHeight="1" x14ac:dyDescent="0.25">
      <c r="A33" s="285" t="s">
        <v>670</v>
      </c>
      <c r="B33" s="288">
        <v>2.5</v>
      </c>
      <c r="C33" s="287">
        <v>2</v>
      </c>
      <c r="D33" s="287">
        <v>0</v>
      </c>
      <c r="E33" s="287">
        <v>20</v>
      </c>
      <c r="F33" s="287">
        <v>249</v>
      </c>
      <c r="H33" s="46"/>
      <c r="I33" s="45"/>
      <c r="J33" s="45"/>
      <c r="K33" s="45"/>
      <c r="L33" s="45"/>
      <c r="M33" s="45"/>
      <c r="R33" s="46"/>
      <c r="S33" s="45"/>
      <c r="T33" s="45"/>
      <c r="U33" s="45"/>
      <c r="V33" s="45"/>
      <c r="W33" s="45"/>
      <c r="X33" s="48"/>
    </row>
    <row r="34" spans="1:24" ht="18" customHeight="1" x14ac:dyDescent="0.25">
      <c r="A34" s="285" t="s">
        <v>672</v>
      </c>
      <c r="B34" s="289">
        <v>2.1</v>
      </c>
      <c r="C34" s="290">
        <v>1</v>
      </c>
      <c r="D34" s="290">
        <v>0</v>
      </c>
      <c r="E34" s="290">
        <v>24</v>
      </c>
      <c r="F34" s="290">
        <v>248</v>
      </c>
      <c r="H34" s="46"/>
      <c r="I34" s="45"/>
      <c r="J34" s="45"/>
      <c r="K34" s="45"/>
      <c r="L34" s="45"/>
      <c r="M34" s="45"/>
      <c r="R34" s="46"/>
      <c r="S34" s="45"/>
      <c r="T34" s="45"/>
      <c r="U34" s="45"/>
      <c r="V34" s="45"/>
      <c r="W34" s="45"/>
      <c r="X34" s="48"/>
    </row>
    <row r="35" spans="1:24" ht="18" customHeight="1" x14ac:dyDescent="0.25">
      <c r="A35" s="285" t="s">
        <v>675</v>
      </c>
      <c r="B35" s="287">
        <v>1.5</v>
      </c>
      <c r="C35" s="287">
        <v>1</v>
      </c>
      <c r="D35" s="287">
        <v>0</v>
      </c>
      <c r="E35" s="287">
        <v>8</v>
      </c>
      <c r="F35" s="287">
        <v>247</v>
      </c>
      <c r="H35" s="46"/>
      <c r="I35" s="45"/>
      <c r="J35" s="45"/>
      <c r="K35" s="45"/>
      <c r="L35" s="45"/>
      <c r="M35" s="45"/>
      <c r="R35" s="46"/>
      <c r="S35" s="45"/>
      <c r="T35" s="45"/>
      <c r="U35" s="45"/>
      <c r="V35" s="45"/>
      <c r="W35" s="45"/>
      <c r="X35" s="48"/>
    </row>
    <row r="36" spans="1:24" ht="18" customHeight="1" x14ac:dyDescent="0.25">
      <c r="A36" s="285" t="s">
        <v>674</v>
      </c>
      <c r="B36" s="287">
        <v>1.3</v>
      </c>
      <c r="C36" s="287">
        <v>1</v>
      </c>
      <c r="D36" s="287">
        <v>0</v>
      </c>
      <c r="E36" s="287">
        <v>15</v>
      </c>
      <c r="F36" s="287">
        <v>248</v>
      </c>
      <c r="H36" s="46"/>
      <c r="I36" s="45"/>
      <c r="J36" s="45"/>
      <c r="K36" s="45"/>
      <c r="L36" s="45"/>
      <c r="M36" s="45"/>
      <c r="R36" s="46"/>
      <c r="S36" s="45"/>
      <c r="T36" s="45"/>
      <c r="U36" s="45"/>
      <c r="V36" s="45"/>
      <c r="W36" s="45"/>
      <c r="X36" s="48"/>
    </row>
    <row r="37" spans="1:24" ht="26.15" customHeight="1" x14ac:dyDescent="0.25">
      <c r="A37" s="285" t="s">
        <v>669</v>
      </c>
      <c r="B37" s="290">
        <v>3.9</v>
      </c>
      <c r="C37" s="290">
        <v>3</v>
      </c>
      <c r="D37" s="290">
        <v>0</v>
      </c>
      <c r="E37" s="290">
        <v>20</v>
      </c>
      <c r="F37" s="290">
        <v>249</v>
      </c>
      <c r="H37" s="46"/>
      <c r="I37" s="45"/>
      <c r="J37" s="45"/>
      <c r="K37" s="45"/>
      <c r="L37" s="45"/>
      <c r="M37" s="45"/>
      <c r="R37" s="46"/>
      <c r="S37" s="45"/>
      <c r="T37" s="45"/>
      <c r="U37" s="45"/>
      <c r="V37" s="45"/>
      <c r="W37" s="45"/>
      <c r="X37" s="48"/>
    </row>
    <row r="38" spans="1:24" ht="18" customHeight="1" thickBot="1" x14ac:dyDescent="0.3">
      <c r="A38" s="291" t="s">
        <v>136</v>
      </c>
      <c r="B38" s="292">
        <v>10.5</v>
      </c>
      <c r="C38" s="292">
        <v>6</v>
      </c>
      <c r="D38" s="292">
        <v>0</v>
      </c>
      <c r="E38" s="292">
        <v>54</v>
      </c>
      <c r="F38" s="292">
        <v>249</v>
      </c>
      <c r="H38" s="46"/>
      <c r="I38" s="45"/>
      <c r="J38" s="45"/>
      <c r="K38" s="45"/>
      <c r="L38" s="45"/>
      <c r="M38" s="45"/>
      <c r="R38" s="46"/>
      <c r="S38" s="45"/>
      <c r="T38" s="45"/>
      <c r="U38" s="45"/>
      <c r="V38" s="45"/>
      <c r="W38" s="45"/>
      <c r="X38" s="48"/>
    </row>
    <row r="39" spans="1:24" ht="13" x14ac:dyDescent="0.25">
      <c r="H39" s="46"/>
      <c r="I39" s="45"/>
      <c r="J39" s="45"/>
      <c r="K39" s="45"/>
      <c r="L39" s="45"/>
      <c r="M39" s="45"/>
      <c r="R39" s="46"/>
      <c r="S39" s="45"/>
      <c r="T39" s="45"/>
      <c r="U39" s="45"/>
      <c r="V39" s="45"/>
      <c r="W39" s="45"/>
      <c r="X39" s="48"/>
    </row>
    <row r="40" spans="1:24" ht="13" x14ac:dyDescent="0.25">
      <c r="A40" s="259" t="s">
        <v>503</v>
      </c>
      <c r="H40" s="48"/>
      <c r="I40" s="48"/>
      <c r="J40" s="48"/>
      <c r="K40" s="48"/>
      <c r="L40" s="48"/>
      <c r="M40" s="48"/>
      <c r="R40" s="46"/>
      <c r="S40" s="45"/>
      <c r="T40" s="45"/>
      <c r="U40" s="45"/>
      <c r="V40" s="45"/>
      <c r="W40" s="45"/>
      <c r="X40" s="48"/>
    </row>
    <row r="41" spans="1:24" x14ac:dyDescent="0.25">
      <c r="A41" s="42" t="s">
        <v>609</v>
      </c>
    </row>
    <row r="45" spans="1:24" ht="13" x14ac:dyDescent="0.25">
      <c r="I45" s="189"/>
      <c r="J45" s="189"/>
      <c r="K45" s="189"/>
      <c r="L45" s="189"/>
      <c r="M45" s="189"/>
      <c r="N45" s="189"/>
    </row>
    <row r="46" spans="1:24" ht="13" x14ac:dyDescent="0.25">
      <c r="I46" s="46"/>
      <c r="J46" s="45"/>
      <c r="K46" s="45"/>
      <c r="L46" s="45"/>
      <c r="M46" s="45"/>
      <c r="N46" s="45"/>
    </row>
    <row r="47" spans="1:24" ht="13" x14ac:dyDescent="0.25">
      <c r="I47" s="46"/>
      <c r="J47" s="45"/>
      <c r="K47" s="45"/>
      <c r="L47" s="45"/>
      <c r="M47" s="45"/>
      <c r="N47" s="45"/>
    </row>
    <row r="48" spans="1:24" ht="13" x14ac:dyDescent="0.25">
      <c r="I48" s="46"/>
      <c r="J48" s="45"/>
      <c r="K48" s="45"/>
      <c r="L48" s="45"/>
      <c r="M48" s="45"/>
      <c r="N48" s="45"/>
    </row>
    <row r="49" spans="1:14" ht="13" x14ac:dyDescent="0.25">
      <c r="I49" s="46"/>
      <c r="J49" s="45"/>
      <c r="K49" s="45"/>
      <c r="L49" s="45"/>
      <c r="M49" s="45"/>
      <c r="N49" s="45"/>
    </row>
    <row r="50" spans="1:14" ht="13" x14ac:dyDescent="0.25">
      <c r="I50" s="46"/>
      <c r="J50" s="45"/>
      <c r="K50" s="45"/>
      <c r="L50" s="45"/>
      <c r="M50" s="45"/>
      <c r="N50" s="45"/>
    </row>
    <row r="51" spans="1:14" ht="13" x14ac:dyDescent="0.25">
      <c r="I51" s="46"/>
      <c r="J51" s="45"/>
      <c r="K51" s="45"/>
      <c r="L51" s="45"/>
      <c r="M51" s="45"/>
      <c r="N51" s="45"/>
    </row>
    <row r="52" spans="1:14" ht="13" x14ac:dyDescent="0.25">
      <c r="I52" s="46"/>
      <c r="J52" s="45"/>
      <c r="K52" s="45"/>
      <c r="L52" s="45"/>
      <c r="M52" s="45"/>
      <c r="N52" s="45"/>
    </row>
    <row r="53" spans="1:14" ht="13" x14ac:dyDescent="0.25">
      <c r="I53" s="46"/>
      <c r="J53" s="45"/>
      <c r="K53" s="45"/>
      <c r="L53" s="45"/>
      <c r="M53" s="45"/>
      <c r="N53" s="45"/>
    </row>
    <row r="54" spans="1:14" ht="13" x14ac:dyDescent="0.25">
      <c r="I54" s="46"/>
      <c r="J54" s="45"/>
      <c r="K54" s="45"/>
      <c r="L54" s="45"/>
      <c r="M54" s="45"/>
      <c r="N54" s="45"/>
    </row>
    <row r="55" spans="1:14" ht="13" x14ac:dyDescent="0.25">
      <c r="I55" s="46"/>
      <c r="J55" s="45"/>
      <c r="K55" s="45"/>
      <c r="L55" s="45"/>
      <c r="M55" s="45"/>
      <c r="N55" s="45"/>
    </row>
    <row r="56" spans="1:14" ht="13" x14ac:dyDescent="0.25">
      <c r="I56" s="46"/>
      <c r="J56" s="45"/>
      <c r="K56" s="45"/>
      <c r="L56" s="45"/>
      <c r="M56" s="45"/>
      <c r="N56" s="45"/>
    </row>
    <row r="63" spans="1:14" x14ac:dyDescent="0.25">
      <c r="A63" s="293"/>
    </row>
  </sheetData>
  <conditionalFormatting sqref="B29:F37">
    <cfRule type="expression" dxfId="3" priority="3">
      <formula>MOD(ROW(),2)=0</formula>
    </cfRule>
  </conditionalFormatting>
  <conditionalFormatting sqref="A29:A38">
    <cfRule type="expression" dxfId="2" priority="2">
      <formula>MOD(ROW(),2)=0</formula>
    </cfRule>
  </conditionalFormatting>
  <conditionalFormatting sqref="B38:F38">
    <cfRule type="expression" dxfId="1" priority="1">
      <formula>MOD(ROW(),2)=0</formula>
    </cfRule>
  </conditionalFormatting>
  <hyperlinks>
    <hyperlink ref="A27" location="TOC!A1" display="Return to Table of Contents"/>
    <hyperlink ref="A2" location="TOC!A1" display="Return to Table of Contents"/>
  </hyperlinks>
  <pageMargins left="0.25" right="0.25" top="0.75" bottom="0.75" header="0.3" footer="0.3"/>
  <pageSetup scale="69" fitToHeight="0" orientation="landscape" horizontalDpi="1200" verticalDpi="1200" r:id="rId1"/>
  <headerFooter>
    <oddHeader>&amp;L&amp;"Arial,Bold"2018-19 Survey of Allied Dental Education
Report 2 - Dental Assisting Education Programs</oddHeader>
  </headerFooter>
  <rowBreaks count="1" manualBreakCount="1">
    <brk id="24" max="16383" man="1"/>
  </row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8"/>
  <sheetViews>
    <sheetView zoomScaleNormal="100" workbookViewId="0"/>
  </sheetViews>
  <sheetFormatPr defaultColWidth="9.1796875" defaultRowHeight="12.5" x14ac:dyDescent="0.25"/>
  <cols>
    <col min="1" max="1" width="31" style="1" customWidth="1"/>
    <col min="2" max="2" width="7.1796875" style="1" customWidth="1"/>
    <col min="3" max="3" width="7.81640625" style="1" customWidth="1"/>
    <col min="4" max="4" width="8.1796875" style="1" customWidth="1"/>
    <col min="5" max="7" width="7.453125" style="1" customWidth="1"/>
    <col min="8" max="8" width="7.81640625" style="1" customWidth="1"/>
    <col min="9" max="9" width="7.54296875" style="1" customWidth="1"/>
    <col min="10" max="10" width="9.1796875" style="1"/>
    <col min="11" max="11" width="15.453125" style="1" customWidth="1"/>
    <col min="12" max="12" width="9.1796875" style="1"/>
    <col min="13" max="13" width="13.81640625" style="1" customWidth="1"/>
    <col min="14" max="16384" width="9.1796875" style="1"/>
  </cols>
  <sheetData>
    <row r="1" spans="1:23" ht="13" x14ac:dyDescent="0.3">
      <c r="A1" s="2" t="s">
        <v>681</v>
      </c>
      <c r="K1" s="7"/>
    </row>
    <row r="2" spans="1:23" ht="13" x14ac:dyDescent="0.3">
      <c r="A2" s="2" t="s">
        <v>692</v>
      </c>
    </row>
    <row r="3" spans="1:23" ht="13" x14ac:dyDescent="0.25">
      <c r="A3" s="278" t="s">
        <v>5</v>
      </c>
      <c r="H3" s="48"/>
      <c r="I3" s="48"/>
      <c r="K3" s="277"/>
      <c r="L3" s="277"/>
      <c r="M3" s="277"/>
    </row>
    <row r="4" spans="1:23" ht="21" customHeight="1" x14ac:dyDescent="0.3">
      <c r="A4" s="341"/>
      <c r="B4" s="381" t="s">
        <v>682</v>
      </c>
      <c r="C4" s="381"/>
      <c r="D4" s="381"/>
      <c r="E4" s="381"/>
      <c r="F4" s="381"/>
      <c r="G4" s="377"/>
      <c r="H4" s="376" t="s">
        <v>512</v>
      </c>
      <c r="I4" s="377"/>
      <c r="K4" s="46"/>
      <c r="L4" s="45"/>
      <c r="M4" s="277"/>
      <c r="N4" s="277"/>
      <c r="O4" s="48"/>
      <c r="P4" s="48"/>
      <c r="Q4" s="48"/>
      <c r="R4" s="48"/>
      <c r="S4" s="48"/>
      <c r="T4" s="48"/>
      <c r="U4" s="48"/>
      <c r="V4" s="48"/>
      <c r="W4" s="48"/>
    </row>
    <row r="5" spans="1:23" ht="13" x14ac:dyDescent="0.3">
      <c r="A5" s="342"/>
      <c r="B5" s="378" t="s">
        <v>587</v>
      </c>
      <c r="C5" s="378"/>
      <c r="D5" s="379" t="s">
        <v>586</v>
      </c>
      <c r="E5" s="378"/>
      <c r="F5" s="379" t="s">
        <v>136</v>
      </c>
      <c r="G5" s="380"/>
      <c r="H5" s="294"/>
      <c r="I5" s="295"/>
      <c r="K5" s="46"/>
      <c r="L5" s="45"/>
      <c r="M5" s="46"/>
      <c r="N5" s="45"/>
      <c r="O5" s="48"/>
      <c r="P5" s="48"/>
      <c r="Q5" s="48"/>
      <c r="R5" s="48"/>
      <c r="S5" s="48"/>
      <c r="T5" s="48"/>
      <c r="U5" s="48"/>
      <c r="V5" s="48"/>
      <c r="W5" s="48"/>
    </row>
    <row r="6" spans="1:23" ht="13" x14ac:dyDescent="0.3">
      <c r="A6" s="318" t="s">
        <v>594</v>
      </c>
      <c r="B6" s="319" t="s">
        <v>138</v>
      </c>
      <c r="C6" s="319" t="s">
        <v>139</v>
      </c>
      <c r="D6" s="318" t="s">
        <v>138</v>
      </c>
      <c r="E6" s="319" t="s">
        <v>139</v>
      </c>
      <c r="F6" s="318" t="s">
        <v>138</v>
      </c>
      <c r="G6" s="320" t="s">
        <v>139</v>
      </c>
      <c r="H6" s="318" t="s">
        <v>138</v>
      </c>
      <c r="I6" s="320" t="s">
        <v>139</v>
      </c>
      <c r="K6" s="296"/>
      <c r="L6" s="45"/>
      <c r="M6" s="46"/>
      <c r="N6" s="45"/>
      <c r="O6" s="48"/>
      <c r="P6" s="48"/>
      <c r="Q6" s="48"/>
      <c r="R6" s="48"/>
      <c r="S6" s="48"/>
      <c r="T6" s="48"/>
      <c r="U6" s="48"/>
      <c r="V6" s="48"/>
      <c r="W6" s="48"/>
    </row>
    <row r="7" spans="1:23" ht="15" customHeight="1" x14ac:dyDescent="0.25">
      <c r="A7" s="199" t="s">
        <v>683</v>
      </c>
      <c r="B7" s="48">
        <v>2</v>
      </c>
      <c r="C7" s="208">
        <f t="shared" ref="C7:C13" si="0">(B7/B$13)*100</f>
        <v>1.6129032258064515</v>
      </c>
      <c r="D7" s="297">
        <v>57</v>
      </c>
      <c r="E7" s="208">
        <f t="shared" ref="E7:E13" si="1">(D7/D$13)*100</f>
        <v>5.3571428571428568</v>
      </c>
      <c r="F7" s="199">
        <v>0</v>
      </c>
      <c r="G7" s="196">
        <f>(F7/F$13)*100</f>
        <v>0</v>
      </c>
      <c r="H7" s="197">
        <f>SUM(B7,D7,F7)</f>
        <v>59</v>
      </c>
      <c r="I7" s="196">
        <f t="shared" ref="I7:I13" si="2">(H7/H$13)*100</f>
        <v>4.9003322259136217</v>
      </c>
      <c r="J7" s="48"/>
      <c r="K7" s="46"/>
      <c r="L7" s="45"/>
      <c r="M7" s="46"/>
      <c r="N7" s="45"/>
      <c r="O7" s="48"/>
      <c r="P7" s="48"/>
      <c r="Q7" s="48"/>
      <c r="R7" s="48"/>
      <c r="S7" s="48"/>
      <c r="T7" s="48"/>
      <c r="U7" s="48"/>
      <c r="V7" s="48"/>
      <c r="W7" s="48"/>
    </row>
    <row r="8" spans="1:23" ht="15" customHeight="1" x14ac:dyDescent="0.25">
      <c r="A8" s="199" t="s">
        <v>684</v>
      </c>
      <c r="B8" s="48">
        <v>10</v>
      </c>
      <c r="C8" s="208">
        <f t="shared" si="0"/>
        <v>8.064516129032258</v>
      </c>
      <c r="D8" s="297">
        <v>259</v>
      </c>
      <c r="E8" s="208">
        <f t="shared" si="1"/>
        <v>24.342105263157894</v>
      </c>
      <c r="F8" s="199">
        <v>0</v>
      </c>
      <c r="G8" s="196">
        <f t="shared" ref="G8:G13" si="3">(F8/F$13)*100</f>
        <v>0</v>
      </c>
      <c r="H8" s="197">
        <f t="shared" ref="H8:H12" si="4">SUM(B8,D8,F8)</f>
        <v>269</v>
      </c>
      <c r="I8" s="196">
        <f t="shared" si="2"/>
        <v>22.342192691029901</v>
      </c>
      <c r="J8" s="48"/>
      <c r="K8" s="46"/>
      <c r="L8" s="45"/>
      <c r="M8" s="46"/>
      <c r="N8" s="45"/>
      <c r="O8" s="48"/>
      <c r="P8" s="277"/>
      <c r="Q8" s="48"/>
      <c r="R8" s="48"/>
      <c r="S8" s="48"/>
      <c r="T8" s="48"/>
      <c r="U8" s="48"/>
      <c r="V8" s="48"/>
      <c r="W8" s="48"/>
    </row>
    <row r="9" spans="1:23" ht="15" customHeight="1" x14ac:dyDescent="0.25">
      <c r="A9" s="199" t="s">
        <v>685</v>
      </c>
      <c r="B9" s="48">
        <v>15</v>
      </c>
      <c r="C9" s="208">
        <f t="shared" si="0"/>
        <v>12.096774193548388</v>
      </c>
      <c r="D9" s="297">
        <v>266</v>
      </c>
      <c r="E9" s="208">
        <f t="shared" si="1"/>
        <v>25</v>
      </c>
      <c r="F9" s="199">
        <v>0</v>
      </c>
      <c r="G9" s="196">
        <f t="shared" si="3"/>
        <v>0</v>
      </c>
      <c r="H9" s="197">
        <f t="shared" si="4"/>
        <v>281</v>
      </c>
      <c r="I9" s="196">
        <f t="shared" si="2"/>
        <v>23.338870431893689</v>
      </c>
      <c r="J9" s="48"/>
      <c r="K9" s="46"/>
      <c r="L9" s="45"/>
      <c r="M9" s="46"/>
      <c r="N9" s="45"/>
      <c r="O9" s="48"/>
      <c r="P9" s="277"/>
      <c r="Q9" s="48"/>
      <c r="R9" s="48"/>
      <c r="S9" s="48"/>
      <c r="T9" s="48"/>
      <c r="U9" s="48"/>
      <c r="V9" s="48"/>
      <c r="W9" s="48"/>
    </row>
    <row r="10" spans="1:23" ht="15" customHeight="1" x14ac:dyDescent="0.25">
      <c r="A10" s="199" t="s">
        <v>686</v>
      </c>
      <c r="B10" s="48">
        <v>29</v>
      </c>
      <c r="C10" s="208">
        <f t="shared" si="0"/>
        <v>23.387096774193548</v>
      </c>
      <c r="D10" s="297">
        <v>287</v>
      </c>
      <c r="E10" s="208">
        <f t="shared" si="1"/>
        <v>26.973684210526315</v>
      </c>
      <c r="F10" s="199">
        <v>0</v>
      </c>
      <c r="G10" s="196">
        <f t="shared" si="3"/>
        <v>0</v>
      </c>
      <c r="H10" s="197">
        <f t="shared" si="4"/>
        <v>316</v>
      </c>
      <c r="I10" s="196">
        <f t="shared" si="2"/>
        <v>26.245847176079735</v>
      </c>
      <c r="J10" s="48"/>
      <c r="K10" s="46"/>
      <c r="L10" s="45"/>
      <c r="M10" s="46"/>
      <c r="N10" s="45"/>
      <c r="O10" s="48"/>
      <c r="P10" s="277"/>
      <c r="Q10" s="48"/>
      <c r="R10" s="48"/>
      <c r="S10" s="48"/>
      <c r="T10" s="48"/>
      <c r="U10" s="48"/>
      <c r="V10" s="48"/>
      <c r="W10" s="48"/>
    </row>
    <row r="11" spans="1:23" ht="15" customHeight="1" x14ac:dyDescent="0.25">
      <c r="A11" s="199" t="s">
        <v>687</v>
      </c>
      <c r="B11" s="48">
        <v>59</v>
      </c>
      <c r="C11" s="208">
        <f t="shared" si="0"/>
        <v>47.580645161290327</v>
      </c>
      <c r="D11" s="297">
        <v>185</v>
      </c>
      <c r="E11" s="208">
        <f t="shared" si="1"/>
        <v>17.387218045112782</v>
      </c>
      <c r="F11" s="199">
        <v>0</v>
      </c>
      <c r="G11" s="196">
        <f t="shared" si="3"/>
        <v>0</v>
      </c>
      <c r="H11" s="197">
        <f t="shared" si="4"/>
        <v>244</v>
      </c>
      <c r="I11" s="196">
        <f t="shared" si="2"/>
        <v>20.26578073089701</v>
      </c>
      <c r="J11" s="48"/>
      <c r="K11" s="46"/>
      <c r="L11" s="45"/>
      <c r="M11" s="46"/>
      <c r="N11" s="45"/>
      <c r="O11" s="48"/>
      <c r="P11" s="277"/>
      <c r="Q11" s="48"/>
      <c r="R11" s="48"/>
      <c r="S11" s="48"/>
      <c r="T11" s="48"/>
      <c r="U11" s="48"/>
      <c r="V11" s="48"/>
      <c r="W11" s="48"/>
    </row>
    <row r="12" spans="1:23" ht="15" customHeight="1" x14ac:dyDescent="0.25">
      <c r="A12" s="199" t="s">
        <v>577</v>
      </c>
      <c r="B12" s="48">
        <v>9</v>
      </c>
      <c r="C12" s="208">
        <f t="shared" si="0"/>
        <v>7.2580645161290329</v>
      </c>
      <c r="D12" s="297">
        <v>10</v>
      </c>
      <c r="E12" s="208">
        <f t="shared" si="1"/>
        <v>0.93984962406015038</v>
      </c>
      <c r="F12" s="199">
        <v>16</v>
      </c>
      <c r="G12" s="196">
        <f t="shared" si="3"/>
        <v>100</v>
      </c>
      <c r="H12" s="197">
        <f t="shared" si="4"/>
        <v>35</v>
      </c>
      <c r="I12" s="196">
        <f t="shared" si="2"/>
        <v>2.9069767441860463</v>
      </c>
      <c r="J12" s="48"/>
      <c r="K12" s="46"/>
      <c r="L12" s="45"/>
      <c r="M12" s="46"/>
      <c r="N12" s="45"/>
      <c r="O12" s="48"/>
      <c r="P12" s="277"/>
      <c r="Q12" s="48"/>
      <c r="R12" s="48"/>
    </row>
    <row r="13" spans="1:23" ht="15" customHeight="1" x14ac:dyDescent="0.3">
      <c r="A13" s="332" t="s">
        <v>137</v>
      </c>
      <c r="B13" s="325">
        <f>SUM(B7:B12)</f>
        <v>124</v>
      </c>
      <c r="C13" s="324">
        <f t="shared" si="0"/>
        <v>100</v>
      </c>
      <c r="D13" s="343">
        <f>SUM(D7:D12)</f>
        <v>1064</v>
      </c>
      <c r="E13" s="338">
        <f t="shared" si="1"/>
        <v>100</v>
      </c>
      <c r="F13" s="332">
        <f>SUM(F7:F12)</f>
        <v>16</v>
      </c>
      <c r="G13" s="324">
        <f t="shared" si="3"/>
        <v>100</v>
      </c>
      <c r="H13" s="323">
        <f>SUM(H7:H12)</f>
        <v>1204</v>
      </c>
      <c r="I13" s="324">
        <f t="shared" si="2"/>
        <v>100</v>
      </c>
      <c r="J13" s="48"/>
      <c r="K13" s="46"/>
      <c r="L13" s="45"/>
      <c r="M13" s="46"/>
      <c r="N13" s="45"/>
      <c r="O13" s="48"/>
      <c r="P13" s="48"/>
      <c r="Q13" s="48"/>
      <c r="R13" s="48"/>
    </row>
    <row r="14" spans="1:23" ht="13" x14ac:dyDescent="0.25">
      <c r="A14" s="48"/>
      <c r="B14" s="48"/>
      <c r="C14" s="116"/>
      <c r="D14" s="225"/>
      <c r="E14" s="116"/>
      <c r="F14" s="116"/>
      <c r="G14" s="116"/>
      <c r="H14" s="225"/>
      <c r="I14" s="116"/>
      <c r="K14" s="48"/>
      <c r="L14" s="48"/>
      <c r="M14" s="46"/>
      <c r="N14" s="45"/>
    </row>
    <row r="15" spans="1:23" ht="13" x14ac:dyDescent="0.25">
      <c r="A15" s="11" t="s">
        <v>693</v>
      </c>
      <c r="K15" s="48"/>
      <c r="L15" s="192"/>
      <c r="M15" s="46"/>
      <c r="N15" s="45"/>
    </row>
    <row r="16" spans="1:23" ht="13" x14ac:dyDescent="0.25">
      <c r="A16" s="298" t="s">
        <v>688</v>
      </c>
      <c r="K16" s="48"/>
      <c r="L16" s="48"/>
      <c r="M16" s="46"/>
      <c r="N16" s="45"/>
    </row>
    <row r="17" spans="1:14" ht="13" x14ac:dyDescent="0.25">
      <c r="A17" s="42" t="s">
        <v>773</v>
      </c>
      <c r="K17" s="48"/>
      <c r="L17" s="48"/>
      <c r="M17" s="46"/>
      <c r="N17" s="45"/>
    </row>
    <row r="18" spans="1:14" ht="13" x14ac:dyDescent="0.25">
      <c r="K18" s="48"/>
      <c r="L18" s="48"/>
      <c r="M18" s="46"/>
      <c r="N18" s="45"/>
    </row>
    <row r="19" spans="1:14" ht="13" x14ac:dyDescent="0.3">
      <c r="A19" s="2" t="s">
        <v>689</v>
      </c>
      <c r="K19" s="48"/>
      <c r="L19" s="48"/>
      <c r="M19" s="46"/>
      <c r="N19" s="45"/>
    </row>
    <row r="20" spans="1:14" ht="13" x14ac:dyDescent="0.3">
      <c r="A20" s="2" t="s">
        <v>692</v>
      </c>
      <c r="H20" s="48"/>
      <c r="I20" s="48"/>
      <c r="K20" s="48"/>
      <c r="L20" s="48"/>
      <c r="M20" s="46"/>
      <c r="N20" s="45"/>
    </row>
    <row r="21" spans="1:14" ht="22.5" customHeight="1" x14ac:dyDescent="0.3">
      <c r="A21" s="341"/>
      <c r="B21" s="381" t="s">
        <v>682</v>
      </c>
      <c r="C21" s="381"/>
      <c r="D21" s="381"/>
      <c r="E21" s="381"/>
      <c r="F21" s="381"/>
      <c r="G21" s="377"/>
      <c r="H21" s="376" t="s">
        <v>512</v>
      </c>
      <c r="I21" s="377"/>
      <c r="K21" s="46"/>
      <c r="L21" s="45"/>
      <c r="M21" s="46"/>
      <c r="N21" s="45"/>
    </row>
    <row r="22" spans="1:14" ht="13" x14ac:dyDescent="0.3">
      <c r="A22" s="342"/>
      <c r="B22" s="378" t="s">
        <v>587</v>
      </c>
      <c r="C22" s="378"/>
      <c r="D22" s="379" t="s">
        <v>586</v>
      </c>
      <c r="E22" s="378"/>
      <c r="F22" s="379" t="s">
        <v>136</v>
      </c>
      <c r="G22" s="380"/>
      <c r="H22" s="294"/>
      <c r="I22" s="295"/>
      <c r="K22" s="46"/>
      <c r="L22" s="45"/>
      <c r="M22" s="46"/>
      <c r="N22" s="45"/>
    </row>
    <row r="23" spans="1:14" ht="13" x14ac:dyDescent="0.3">
      <c r="A23" s="318" t="s">
        <v>690</v>
      </c>
      <c r="B23" s="319" t="s">
        <v>138</v>
      </c>
      <c r="C23" s="319" t="s">
        <v>139</v>
      </c>
      <c r="D23" s="318" t="s">
        <v>138</v>
      </c>
      <c r="E23" s="319" t="s">
        <v>139</v>
      </c>
      <c r="F23" s="318" t="s">
        <v>138</v>
      </c>
      <c r="G23" s="319" t="s">
        <v>139</v>
      </c>
      <c r="H23" s="318" t="s">
        <v>138</v>
      </c>
      <c r="I23" s="320" t="s">
        <v>139</v>
      </c>
      <c r="K23" s="46"/>
      <c r="L23" s="45"/>
      <c r="M23" s="46"/>
      <c r="N23" s="45"/>
    </row>
    <row r="24" spans="1:14" ht="15" customHeight="1" x14ac:dyDescent="0.25">
      <c r="A24" s="199" t="s">
        <v>584</v>
      </c>
      <c r="B24" s="48">
        <v>5</v>
      </c>
      <c r="C24" s="208">
        <f t="shared" ref="C24:C33" si="5">(B24/B$33)*100</f>
        <v>4.032258064516129</v>
      </c>
      <c r="D24" s="199">
        <v>78</v>
      </c>
      <c r="E24" s="208">
        <f t="shared" ref="E24:E33" si="6">(D24/D$33)*100</f>
        <v>7.3308270676691727</v>
      </c>
      <c r="F24" s="199">
        <v>0</v>
      </c>
      <c r="G24" s="208">
        <f t="shared" ref="G24:G33" si="7">(F24/F$33)*100</f>
        <v>0</v>
      </c>
      <c r="H24" s="197">
        <f>SUM(B24,D24,F24)</f>
        <v>83</v>
      </c>
      <c r="I24" s="196">
        <f t="shared" ref="I24:I33" si="8">(H24/H$33)*100</f>
        <v>6.8936877076411953</v>
      </c>
      <c r="K24" s="46"/>
      <c r="L24" s="45"/>
      <c r="M24" s="46"/>
      <c r="N24" s="45"/>
    </row>
    <row r="25" spans="1:14" ht="15" customHeight="1" x14ac:dyDescent="0.25">
      <c r="A25" s="199" t="s">
        <v>583</v>
      </c>
      <c r="B25" s="48">
        <v>97</v>
      </c>
      <c r="C25" s="208">
        <f t="shared" si="5"/>
        <v>78.225806451612897</v>
      </c>
      <c r="D25" s="197">
        <v>837</v>
      </c>
      <c r="E25" s="208">
        <f t="shared" si="6"/>
        <v>78.665413533834581</v>
      </c>
      <c r="F25" s="197">
        <v>0</v>
      </c>
      <c r="G25" s="208">
        <f t="shared" si="7"/>
        <v>0</v>
      </c>
      <c r="H25" s="197">
        <f t="shared" ref="H25:H32" si="9">SUM(B25,D25,F25)</f>
        <v>934</v>
      </c>
      <c r="I25" s="196">
        <f t="shared" si="8"/>
        <v>77.574750830564781</v>
      </c>
      <c r="K25" s="46"/>
      <c r="L25" s="45"/>
      <c r="M25" s="46"/>
      <c r="N25" s="45"/>
    </row>
    <row r="26" spans="1:14" ht="15" customHeight="1" x14ac:dyDescent="0.25">
      <c r="A26" s="199" t="s">
        <v>582</v>
      </c>
      <c r="B26" s="48">
        <v>8</v>
      </c>
      <c r="C26" s="208">
        <f t="shared" si="5"/>
        <v>6.4516129032258061</v>
      </c>
      <c r="D26" s="199">
        <v>82</v>
      </c>
      <c r="E26" s="208">
        <f t="shared" si="6"/>
        <v>7.7067669172932325</v>
      </c>
      <c r="F26" s="199">
        <v>0</v>
      </c>
      <c r="G26" s="208">
        <f t="shared" si="7"/>
        <v>0</v>
      </c>
      <c r="H26" s="197">
        <f t="shared" si="9"/>
        <v>90</v>
      </c>
      <c r="I26" s="196">
        <f t="shared" si="8"/>
        <v>7.4750830564784057</v>
      </c>
      <c r="K26" s="46"/>
      <c r="L26" s="45"/>
      <c r="M26" s="46"/>
      <c r="N26" s="45"/>
    </row>
    <row r="27" spans="1:14" ht="15" customHeight="1" x14ac:dyDescent="0.25">
      <c r="A27" s="199" t="s">
        <v>581</v>
      </c>
      <c r="B27" s="48">
        <v>0</v>
      </c>
      <c r="C27" s="208">
        <f t="shared" si="5"/>
        <v>0</v>
      </c>
      <c r="D27" s="199">
        <v>5</v>
      </c>
      <c r="E27" s="208">
        <f t="shared" si="6"/>
        <v>0.46992481203007519</v>
      </c>
      <c r="F27" s="199">
        <v>0</v>
      </c>
      <c r="G27" s="208">
        <f t="shared" si="7"/>
        <v>0</v>
      </c>
      <c r="H27" s="197">
        <f t="shared" si="9"/>
        <v>5</v>
      </c>
      <c r="I27" s="196">
        <f t="shared" si="8"/>
        <v>0.41528239202657813</v>
      </c>
      <c r="K27" s="46"/>
      <c r="L27" s="45"/>
      <c r="M27" s="46"/>
      <c r="N27" s="45"/>
    </row>
    <row r="28" spans="1:14" ht="15" customHeight="1" x14ac:dyDescent="0.25">
      <c r="A28" s="199" t="s">
        <v>580</v>
      </c>
      <c r="B28" s="48">
        <v>7</v>
      </c>
      <c r="C28" s="208">
        <f t="shared" si="5"/>
        <v>5.6451612903225801</v>
      </c>
      <c r="D28" s="199">
        <v>35</v>
      </c>
      <c r="E28" s="208">
        <f t="shared" si="6"/>
        <v>3.2894736842105261</v>
      </c>
      <c r="F28" s="199">
        <v>0</v>
      </c>
      <c r="G28" s="208">
        <f t="shared" si="7"/>
        <v>0</v>
      </c>
      <c r="H28" s="197">
        <f t="shared" si="9"/>
        <v>42</v>
      </c>
      <c r="I28" s="196">
        <f t="shared" si="8"/>
        <v>3.4883720930232558</v>
      </c>
      <c r="K28" s="46"/>
      <c r="L28" s="45"/>
      <c r="M28" s="46"/>
      <c r="N28" s="45"/>
    </row>
    <row r="29" spans="1:14" ht="15" customHeight="1" x14ac:dyDescent="0.25">
      <c r="A29" s="199" t="s">
        <v>579</v>
      </c>
      <c r="B29" s="48">
        <v>0</v>
      </c>
      <c r="C29" s="208">
        <f t="shared" si="5"/>
        <v>0</v>
      </c>
      <c r="D29" s="199">
        <v>3</v>
      </c>
      <c r="E29" s="208">
        <f t="shared" si="6"/>
        <v>0.28195488721804507</v>
      </c>
      <c r="F29" s="199">
        <v>0</v>
      </c>
      <c r="G29" s="208">
        <f t="shared" si="7"/>
        <v>0</v>
      </c>
      <c r="H29" s="197">
        <f t="shared" si="9"/>
        <v>3</v>
      </c>
      <c r="I29" s="196">
        <f t="shared" si="8"/>
        <v>0.24916943521594684</v>
      </c>
      <c r="K29" s="46"/>
      <c r="L29" s="45"/>
      <c r="M29" s="46"/>
      <c r="N29" s="45"/>
    </row>
    <row r="30" spans="1:14" ht="15" customHeight="1" x14ac:dyDescent="0.25">
      <c r="A30" s="199" t="s">
        <v>691</v>
      </c>
      <c r="B30" s="48">
        <v>0</v>
      </c>
      <c r="C30" s="208">
        <f t="shared" si="5"/>
        <v>0</v>
      </c>
      <c r="D30" s="199">
        <v>9</v>
      </c>
      <c r="E30" s="208">
        <f t="shared" si="6"/>
        <v>0.84586466165413532</v>
      </c>
      <c r="F30" s="199">
        <v>0</v>
      </c>
      <c r="G30" s="208">
        <f t="shared" si="7"/>
        <v>0</v>
      </c>
      <c r="H30" s="197">
        <f t="shared" si="9"/>
        <v>9</v>
      </c>
      <c r="I30" s="196">
        <f t="shared" si="8"/>
        <v>0.74750830564784054</v>
      </c>
      <c r="K30" s="46"/>
      <c r="L30" s="45"/>
      <c r="M30" s="46"/>
      <c r="N30" s="45"/>
    </row>
    <row r="31" spans="1:14" ht="15" customHeight="1" x14ac:dyDescent="0.25">
      <c r="A31" s="199" t="s">
        <v>577</v>
      </c>
      <c r="B31" s="48">
        <v>7</v>
      </c>
      <c r="C31" s="208">
        <f t="shared" si="5"/>
        <v>5.6451612903225801</v>
      </c>
      <c r="D31" s="199">
        <v>15</v>
      </c>
      <c r="E31" s="208">
        <f t="shared" si="6"/>
        <v>1.4097744360902256</v>
      </c>
      <c r="F31" s="199">
        <v>16</v>
      </c>
      <c r="G31" s="208">
        <f t="shared" si="7"/>
        <v>100</v>
      </c>
      <c r="H31" s="197">
        <f t="shared" si="9"/>
        <v>38</v>
      </c>
      <c r="I31" s="196">
        <f t="shared" si="8"/>
        <v>3.1561461794019934</v>
      </c>
      <c r="K31" s="46"/>
      <c r="L31" s="45"/>
      <c r="M31" s="46"/>
      <c r="N31" s="45"/>
    </row>
    <row r="32" spans="1:14" ht="15" customHeight="1" x14ac:dyDescent="0.25">
      <c r="A32" s="199" t="s">
        <v>576</v>
      </c>
      <c r="B32" s="48">
        <v>0</v>
      </c>
      <c r="C32" s="208">
        <f t="shared" si="5"/>
        <v>0</v>
      </c>
      <c r="D32" s="199">
        <v>0</v>
      </c>
      <c r="E32" s="208">
        <f t="shared" si="6"/>
        <v>0</v>
      </c>
      <c r="F32" s="199">
        <v>0</v>
      </c>
      <c r="G32" s="208">
        <f t="shared" si="7"/>
        <v>0</v>
      </c>
      <c r="H32" s="197">
        <f t="shared" si="9"/>
        <v>0</v>
      </c>
      <c r="I32" s="196">
        <f t="shared" si="8"/>
        <v>0</v>
      </c>
      <c r="K32" s="46"/>
      <c r="L32" s="45"/>
      <c r="M32" s="45"/>
    </row>
    <row r="33" spans="1:13" ht="15" customHeight="1" x14ac:dyDescent="0.3">
      <c r="A33" s="332" t="s">
        <v>137</v>
      </c>
      <c r="B33" s="325">
        <f>SUM(B24:B32)</f>
        <v>124</v>
      </c>
      <c r="C33" s="324">
        <f t="shared" si="5"/>
        <v>100</v>
      </c>
      <c r="D33" s="343">
        <f>SUM(D24:D32)</f>
        <v>1064</v>
      </c>
      <c r="E33" s="338">
        <f t="shared" si="6"/>
        <v>100</v>
      </c>
      <c r="F33" s="323">
        <f>SUM(F24:F32)</f>
        <v>16</v>
      </c>
      <c r="G33" s="338">
        <f t="shared" si="7"/>
        <v>100</v>
      </c>
      <c r="H33" s="326">
        <f>SUM(H24:H32)</f>
        <v>1204</v>
      </c>
      <c r="I33" s="324">
        <f t="shared" si="8"/>
        <v>100</v>
      </c>
      <c r="K33" s="46"/>
      <c r="L33" s="45"/>
      <c r="M33" s="45"/>
    </row>
    <row r="34" spans="1:13" ht="13" x14ac:dyDescent="0.25">
      <c r="B34" s="103"/>
      <c r="D34" s="103"/>
      <c r="H34" s="103"/>
      <c r="K34" s="46"/>
      <c r="L34" s="45"/>
      <c r="M34" s="45"/>
    </row>
    <row r="35" spans="1:13" ht="13" x14ac:dyDescent="0.25">
      <c r="A35" s="11" t="s">
        <v>693</v>
      </c>
      <c r="K35" s="46"/>
      <c r="L35" s="45"/>
      <c r="M35" s="45"/>
    </row>
    <row r="36" spans="1:13" ht="13" x14ac:dyDescent="0.25">
      <c r="A36" s="298" t="s">
        <v>688</v>
      </c>
      <c r="K36" s="46"/>
      <c r="L36" s="45"/>
      <c r="M36" s="45"/>
    </row>
    <row r="37" spans="1:13" ht="13" x14ac:dyDescent="0.25">
      <c r="A37" s="42" t="s">
        <v>773</v>
      </c>
      <c r="K37" s="46"/>
      <c r="L37" s="45"/>
    </row>
    <row r="38" spans="1:13" ht="13" x14ac:dyDescent="0.25">
      <c r="K38" s="46"/>
      <c r="L38" s="45"/>
    </row>
  </sheetData>
  <mergeCells count="10">
    <mergeCell ref="H4:I4"/>
    <mergeCell ref="B5:C5"/>
    <mergeCell ref="D5:E5"/>
    <mergeCell ref="H21:I21"/>
    <mergeCell ref="B22:C22"/>
    <mergeCell ref="D22:E22"/>
    <mergeCell ref="F5:G5"/>
    <mergeCell ref="F22:G22"/>
    <mergeCell ref="B4:G4"/>
    <mergeCell ref="B21:G21"/>
  </mergeCells>
  <conditionalFormatting sqref="A7:I13 A24:I33">
    <cfRule type="expression" dxfId="0" priority="1">
      <formula>MOD(ROW(),2)=1</formula>
    </cfRule>
  </conditionalFormatting>
  <hyperlinks>
    <hyperlink ref="A3" location="TOC!A1" display="Return to Table of Contents"/>
  </hyperlinks>
  <pageMargins left="0.25" right="0.25" top="0.75" bottom="0.75" header="0.3" footer="0.3"/>
  <pageSetup orientation="portrait" r:id="rId1"/>
  <headerFooter>
    <oddHeader>&amp;L&amp;"Arial,Bold"2018-19 Survey of Allied Dental Education
Report 2 - Dental Assisting Education Programs</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5"/>
  <sheetViews>
    <sheetView workbookViewId="0"/>
  </sheetViews>
  <sheetFormatPr defaultColWidth="9.1796875" defaultRowHeight="12.5" x14ac:dyDescent="0.25"/>
  <cols>
    <col min="1" max="9" width="9.1796875" style="1"/>
    <col min="10" max="10" width="6.453125" style="1" customWidth="1"/>
    <col min="11" max="16384" width="9.1796875" style="1"/>
  </cols>
  <sheetData>
    <row r="1" spans="1:12" ht="13" x14ac:dyDescent="0.3">
      <c r="A1" s="2" t="s">
        <v>33</v>
      </c>
    </row>
    <row r="2" spans="1:12" x14ac:dyDescent="0.25">
      <c r="A2" s="350" t="s">
        <v>5</v>
      </c>
      <c r="B2" s="350"/>
      <c r="C2" s="350"/>
    </row>
    <row r="5" spans="1:12" ht="13" thickBot="1" x14ac:dyDescent="0.3"/>
    <row r="6" spans="1:12" ht="13" x14ac:dyDescent="0.25">
      <c r="B6" s="1" t="s">
        <v>694</v>
      </c>
      <c r="C6" s="1" t="s">
        <v>163</v>
      </c>
      <c r="D6" s="1" t="s">
        <v>138</v>
      </c>
      <c r="G6" s="282" t="s">
        <v>171</v>
      </c>
      <c r="H6" s="282" t="s">
        <v>163</v>
      </c>
      <c r="I6" s="282" t="s">
        <v>172</v>
      </c>
      <c r="K6" s="279" t="s">
        <v>171</v>
      </c>
      <c r="L6" s="280" t="s">
        <v>172</v>
      </c>
    </row>
    <row r="7" spans="1:12" ht="13" x14ac:dyDescent="0.25">
      <c r="B7" s="1" t="s">
        <v>695</v>
      </c>
      <c r="C7" s="103">
        <f t="shared" ref="C7:C13" si="0">D7/$I$14</f>
        <v>0.41611295681063121</v>
      </c>
      <c r="D7" s="110">
        <v>501</v>
      </c>
      <c r="G7" s="1" t="s">
        <v>695</v>
      </c>
      <c r="H7" s="103">
        <f t="shared" ref="H7:H13" si="1">I7/$I$14</f>
        <v>0.41611295681063121</v>
      </c>
      <c r="I7" s="110">
        <v>501</v>
      </c>
      <c r="K7" s="111" t="s">
        <v>136</v>
      </c>
      <c r="L7" s="110">
        <v>9</v>
      </c>
    </row>
    <row r="8" spans="1:12" ht="13" x14ac:dyDescent="0.25">
      <c r="B8" s="1" t="s">
        <v>696</v>
      </c>
      <c r="C8" s="103">
        <f t="shared" si="0"/>
        <v>0.23338870431893688</v>
      </c>
      <c r="D8" s="110">
        <v>281</v>
      </c>
      <c r="G8" s="1" t="s">
        <v>696</v>
      </c>
      <c r="H8" s="103">
        <f t="shared" si="1"/>
        <v>0.23338870431893688</v>
      </c>
      <c r="I8" s="110">
        <v>281</v>
      </c>
      <c r="K8" s="111" t="s">
        <v>697</v>
      </c>
      <c r="L8" s="110">
        <v>145</v>
      </c>
    </row>
    <row r="9" spans="1:12" ht="26" x14ac:dyDescent="0.25">
      <c r="B9" s="1" t="s">
        <v>697</v>
      </c>
      <c r="C9" s="103">
        <f t="shared" si="0"/>
        <v>0.12043189368770764</v>
      </c>
      <c r="D9" s="110">
        <v>145</v>
      </c>
      <c r="G9" s="1" t="s">
        <v>697</v>
      </c>
      <c r="H9" s="103">
        <f t="shared" si="1"/>
        <v>0.12043189368770764</v>
      </c>
      <c r="I9" s="110">
        <v>145</v>
      </c>
      <c r="K9" s="111" t="s">
        <v>700</v>
      </c>
      <c r="L9" s="110">
        <v>41</v>
      </c>
    </row>
    <row r="10" spans="1:12" ht="26" x14ac:dyDescent="0.25">
      <c r="B10" s="1" t="s">
        <v>698</v>
      </c>
      <c r="C10" s="103">
        <f t="shared" si="0"/>
        <v>0.10548172757475083</v>
      </c>
      <c r="D10" s="110">
        <v>127</v>
      </c>
      <c r="G10" s="1" t="s">
        <v>698</v>
      </c>
      <c r="H10" s="103">
        <f t="shared" si="1"/>
        <v>0.10548172757475083</v>
      </c>
      <c r="I10" s="110">
        <v>127</v>
      </c>
      <c r="K10" s="111" t="s">
        <v>696</v>
      </c>
      <c r="L10" s="110">
        <v>281</v>
      </c>
    </row>
    <row r="11" spans="1:12" ht="26" x14ac:dyDescent="0.25">
      <c r="B11" s="1" t="s">
        <v>699</v>
      </c>
      <c r="C11" s="103">
        <f t="shared" si="0"/>
        <v>8.3056478405315617E-2</v>
      </c>
      <c r="D11" s="110">
        <v>100</v>
      </c>
      <c r="G11" s="1" t="s">
        <v>699</v>
      </c>
      <c r="H11" s="103">
        <f t="shared" si="1"/>
        <v>8.3056478405315617E-2</v>
      </c>
      <c r="I11" s="110">
        <v>100</v>
      </c>
      <c r="K11" s="111" t="s">
        <v>722</v>
      </c>
      <c r="L11" s="110">
        <v>501</v>
      </c>
    </row>
    <row r="12" spans="1:12" ht="13" x14ac:dyDescent="0.25">
      <c r="B12" s="1" t="s">
        <v>700</v>
      </c>
      <c r="C12" s="103">
        <f t="shared" si="0"/>
        <v>3.4053156146179403E-2</v>
      </c>
      <c r="D12" s="110">
        <v>41</v>
      </c>
      <c r="G12" s="1" t="s">
        <v>700</v>
      </c>
      <c r="H12" s="103">
        <f t="shared" si="1"/>
        <v>3.4053156146179403E-2</v>
      </c>
      <c r="I12" s="110">
        <v>41</v>
      </c>
      <c r="K12" s="111" t="s">
        <v>723</v>
      </c>
      <c r="L12" s="110">
        <v>127</v>
      </c>
    </row>
    <row r="13" spans="1:12" ht="13" x14ac:dyDescent="0.25">
      <c r="B13" s="1" t="s">
        <v>136</v>
      </c>
      <c r="C13" s="103">
        <f t="shared" si="0"/>
        <v>7.4750830564784057E-3</v>
      </c>
      <c r="D13" s="1">
        <v>9</v>
      </c>
      <c r="G13" s="1" t="s">
        <v>136</v>
      </c>
      <c r="H13" s="103">
        <f t="shared" si="1"/>
        <v>7.4750830564784057E-3</v>
      </c>
      <c r="I13" s="1">
        <v>9</v>
      </c>
      <c r="K13" s="111" t="s">
        <v>724</v>
      </c>
      <c r="L13" s="110">
        <v>100</v>
      </c>
    </row>
    <row r="14" spans="1:12" x14ac:dyDescent="0.25">
      <c r="D14" s="1">
        <f>SUM(D7:D13)</f>
        <v>1204</v>
      </c>
      <c r="I14" s="1">
        <f>SUM(I7:I13)</f>
        <v>1204</v>
      </c>
    </row>
    <row r="17" spans="1:4" ht="13" x14ac:dyDescent="0.25">
      <c r="B17" s="277"/>
      <c r="C17" s="277"/>
      <c r="D17" s="277"/>
    </row>
    <row r="18" spans="1:4" ht="13" x14ac:dyDescent="0.25">
      <c r="B18" s="46"/>
      <c r="C18" s="46"/>
      <c r="D18" s="45"/>
    </row>
    <row r="19" spans="1:4" ht="13" x14ac:dyDescent="0.25">
      <c r="B19" s="46"/>
      <c r="C19" s="46"/>
      <c r="D19" s="45"/>
    </row>
    <row r="20" spans="1:4" ht="13" x14ac:dyDescent="0.25">
      <c r="B20" s="46"/>
      <c r="C20" s="46"/>
      <c r="D20" s="45"/>
    </row>
    <row r="21" spans="1:4" ht="13" x14ac:dyDescent="0.25">
      <c r="B21" s="46"/>
      <c r="C21" s="46"/>
      <c r="D21" s="45"/>
    </row>
    <row r="22" spans="1:4" ht="13" x14ac:dyDescent="0.25">
      <c r="B22" s="46"/>
      <c r="C22" s="46"/>
      <c r="D22" s="45"/>
    </row>
    <row r="23" spans="1:4" ht="13" x14ac:dyDescent="0.25">
      <c r="B23" s="46"/>
      <c r="C23" s="46"/>
      <c r="D23" s="45"/>
    </row>
    <row r="24" spans="1:4" ht="13" x14ac:dyDescent="0.25">
      <c r="B24" s="46"/>
      <c r="C24" s="46"/>
      <c r="D24" s="45"/>
    </row>
    <row r="27" spans="1:4" x14ac:dyDescent="0.25">
      <c r="A27" s="11" t="s">
        <v>503</v>
      </c>
    </row>
    <row r="28" spans="1:4" x14ac:dyDescent="0.25">
      <c r="A28" s="12" t="s">
        <v>773</v>
      </c>
    </row>
    <row r="30" spans="1:4" ht="13" x14ac:dyDescent="0.3">
      <c r="A30" s="2" t="s">
        <v>34</v>
      </c>
      <c r="B30" s="278"/>
      <c r="C30" s="278"/>
    </row>
    <row r="31" spans="1:4" x14ac:dyDescent="0.25">
      <c r="A31" s="278"/>
      <c r="B31" s="278"/>
      <c r="C31" s="278"/>
    </row>
    <row r="32" spans="1:4" ht="13" thickBot="1" x14ac:dyDescent="0.3"/>
    <row r="33" spans="2:10" ht="13" x14ac:dyDescent="0.25">
      <c r="H33" s="282"/>
      <c r="I33" s="279" t="s">
        <v>171</v>
      </c>
      <c r="J33" s="280" t="s">
        <v>172</v>
      </c>
    </row>
    <row r="34" spans="2:10" ht="13" x14ac:dyDescent="0.25">
      <c r="B34" s="1" t="s">
        <v>701</v>
      </c>
      <c r="I34" s="111" t="s">
        <v>725</v>
      </c>
      <c r="J34" s="110">
        <v>96</v>
      </c>
    </row>
    <row r="35" spans="2:10" ht="26" x14ac:dyDescent="0.25">
      <c r="B35" s="1" t="s">
        <v>702</v>
      </c>
      <c r="C35" s="103">
        <f>D35/$C$41</f>
        <v>0.48006644518272423</v>
      </c>
      <c r="D35" s="110">
        <v>578</v>
      </c>
      <c r="E35" s="103"/>
      <c r="I35" s="111" t="s">
        <v>726</v>
      </c>
      <c r="J35" s="110">
        <v>289</v>
      </c>
    </row>
    <row r="36" spans="2:10" ht="26" x14ac:dyDescent="0.25">
      <c r="B36" s="1" t="s">
        <v>703</v>
      </c>
      <c r="C36" s="103">
        <f t="shared" ref="C36:C40" si="2">D36/$C$41</f>
        <v>0.24003322259136212</v>
      </c>
      <c r="D36" s="110">
        <v>289</v>
      </c>
      <c r="E36" s="103"/>
      <c r="I36" s="111" t="s">
        <v>727</v>
      </c>
      <c r="J36" s="110">
        <v>578</v>
      </c>
    </row>
    <row r="37" spans="2:10" ht="13" x14ac:dyDescent="0.25">
      <c r="B37" s="1" t="s">
        <v>704</v>
      </c>
      <c r="C37" s="103">
        <f t="shared" si="2"/>
        <v>8.3056478405315617E-2</v>
      </c>
      <c r="D37" s="110">
        <v>100</v>
      </c>
      <c r="E37" s="103"/>
      <c r="I37" s="111" t="s">
        <v>728</v>
      </c>
      <c r="J37" s="110">
        <v>67</v>
      </c>
    </row>
    <row r="38" spans="2:10" ht="26" x14ac:dyDescent="0.25">
      <c r="B38" s="1" t="s">
        <v>705</v>
      </c>
      <c r="C38" s="103">
        <f t="shared" si="2"/>
        <v>6.1461794019933555E-2</v>
      </c>
      <c r="D38" s="110">
        <v>74</v>
      </c>
      <c r="E38" s="103"/>
      <c r="I38" s="111" t="s">
        <v>729</v>
      </c>
      <c r="J38" s="110">
        <v>74</v>
      </c>
    </row>
    <row r="39" spans="2:10" ht="13" x14ac:dyDescent="0.25">
      <c r="B39" s="1" t="s">
        <v>706</v>
      </c>
      <c r="C39" s="103">
        <f t="shared" si="2"/>
        <v>5.5647840531561459E-2</v>
      </c>
      <c r="D39" s="110">
        <v>67</v>
      </c>
      <c r="E39" s="103"/>
      <c r="I39" s="111" t="s">
        <v>730</v>
      </c>
      <c r="J39" s="110">
        <v>100</v>
      </c>
    </row>
    <row r="40" spans="2:10" ht="13" x14ac:dyDescent="0.25">
      <c r="B40" s="1" t="s">
        <v>136</v>
      </c>
      <c r="C40" s="103">
        <f t="shared" si="2"/>
        <v>7.9734219269102985E-2</v>
      </c>
      <c r="D40" s="110">
        <v>96</v>
      </c>
      <c r="E40" s="103"/>
      <c r="I40" s="111"/>
      <c r="J40" s="110"/>
    </row>
    <row r="41" spans="2:10" x14ac:dyDescent="0.25">
      <c r="C41" s="1">
        <f>SUM(D35:D40)</f>
        <v>1204</v>
      </c>
      <c r="D41" s="103">
        <f t="shared" ref="D41" si="3">C41/$C$41</f>
        <v>1</v>
      </c>
    </row>
    <row r="47" spans="2:10" x14ac:dyDescent="0.25">
      <c r="C47" s="1" t="s">
        <v>707</v>
      </c>
      <c r="D47" s="1">
        <v>5</v>
      </c>
      <c r="E47" s="1">
        <v>8</v>
      </c>
    </row>
    <row r="48" spans="2:10" x14ac:dyDescent="0.25">
      <c r="C48" s="1" t="s">
        <v>708</v>
      </c>
      <c r="D48" s="1">
        <v>18</v>
      </c>
      <c r="E48" s="1">
        <v>19</v>
      </c>
    </row>
    <row r="49" spans="1:10" x14ac:dyDescent="0.25">
      <c r="C49" s="1" t="s">
        <v>709</v>
      </c>
      <c r="D49" s="1">
        <v>55</v>
      </c>
      <c r="E49" s="1">
        <v>112</v>
      </c>
    </row>
    <row r="50" spans="1:10" x14ac:dyDescent="0.25">
      <c r="C50" s="1" t="s">
        <v>710</v>
      </c>
      <c r="D50" s="1">
        <v>39</v>
      </c>
      <c r="E50" s="1">
        <v>117</v>
      </c>
    </row>
    <row r="54" spans="1:10" x14ac:dyDescent="0.25">
      <c r="A54" s="11" t="s">
        <v>503</v>
      </c>
    </row>
    <row r="55" spans="1:10" x14ac:dyDescent="0.25">
      <c r="A55" s="12" t="s">
        <v>773</v>
      </c>
    </row>
    <row r="57" spans="1:10" ht="13" x14ac:dyDescent="0.3">
      <c r="A57" s="2" t="s">
        <v>35</v>
      </c>
    </row>
    <row r="62" spans="1:10" x14ac:dyDescent="0.25">
      <c r="C62" s="1" t="s">
        <v>711</v>
      </c>
      <c r="F62" s="103">
        <f>G62/$G$67</f>
        <v>0.50747508305647837</v>
      </c>
      <c r="G62" s="1">
        <v>611</v>
      </c>
    </row>
    <row r="63" spans="1:10" x14ac:dyDescent="0.25">
      <c r="C63" s="1" t="s">
        <v>712</v>
      </c>
      <c r="F63" s="103">
        <f>G63/$G$67</f>
        <v>0.12624584717607973</v>
      </c>
      <c r="G63" s="1">
        <v>152</v>
      </c>
    </row>
    <row r="64" spans="1:10" x14ac:dyDescent="0.25">
      <c r="C64" s="1" t="s">
        <v>713</v>
      </c>
      <c r="F64" s="103">
        <f>G64/$G$67</f>
        <v>0.19684385382059802</v>
      </c>
      <c r="G64" s="1">
        <v>237</v>
      </c>
      <c r="J64" s="1">
        <f>228-181</f>
        <v>47</v>
      </c>
    </row>
    <row r="65" spans="3:7" x14ac:dyDescent="0.25">
      <c r="C65" s="1" t="s">
        <v>714</v>
      </c>
      <c r="F65" s="103">
        <f>G65/$G$67</f>
        <v>0.13455149501661129</v>
      </c>
      <c r="G65" s="1">
        <v>162</v>
      </c>
    </row>
    <row r="66" spans="3:7" x14ac:dyDescent="0.25">
      <c r="C66" s="1" t="s">
        <v>715</v>
      </c>
      <c r="F66" s="103">
        <f>G66/$G$67</f>
        <v>3.4883720930232558E-2</v>
      </c>
      <c r="G66" s="1">
        <v>42</v>
      </c>
    </row>
    <row r="67" spans="3:7" x14ac:dyDescent="0.25">
      <c r="G67" s="1">
        <f>SUM(G62:G66)</f>
        <v>1204</v>
      </c>
    </row>
    <row r="70" spans="3:7" ht="13" thickBot="1" x14ac:dyDescent="0.3"/>
    <row r="71" spans="3:7" ht="13" x14ac:dyDescent="0.25">
      <c r="D71" s="279" t="s">
        <v>171</v>
      </c>
      <c r="E71" s="280" t="s">
        <v>172</v>
      </c>
    </row>
    <row r="72" spans="3:7" ht="26" x14ac:dyDescent="0.25">
      <c r="D72" s="111" t="s">
        <v>716</v>
      </c>
      <c r="E72" s="110">
        <v>40</v>
      </c>
    </row>
    <row r="73" spans="3:7" ht="26" x14ac:dyDescent="0.25">
      <c r="D73" s="111" t="s">
        <v>717</v>
      </c>
      <c r="E73" s="110">
        <v>162</v>
      </c>
    </row>
    <row r="74" spans="3:7" ht="26" x14ac:dyDescent="0.25">
      <c r="D74" s="111" t="s">
        <v>718</v>
      </c>
      <c r="E74" s="110">
        <v>2</v>
      </c>
    </row>
    <row r="75" spans="3:7" ht="26" x14ac:dyDescent="0.25">
      <c r="D75" s="111" t="s">
        <v>719</v>
      </c>
      <c r="E75" s="110">
        <v>237</v>
      </c>
    </row>
    <row r="76" spans="3:7" ht="26" x14ac:dyDescent="0.25">
      <c r="D76" s="111" t="s">
        <v>720</v>
      </c>
      <c r="E76" s="110">
        <v>152</v>
      </c>
    </row>
    <row r="77" spans="3:7" ht="26" x14ac:dyDescent="0.25">
      <c r="D77" s="111" t="s">
        <v>721</v>
      </c>
      <c r="E77" s="110">
        <v>611</v>
      </c>
    </row>
    <row r="84" spans="1:1" x14ac:dyDescent="0.25">
      <c r="A84" s="11" t="s">
        <v>503</v>
      </c>
    </row>
    <row r="85" spans="1:1" x14ac:dyDescent="0.25">
      <c r="A85" s="12" t="s">
        <v>773</v>
      </c>
    </row>
  </sheetData>
  <mergeCells count="1">
    <mergeCell ref="A2:C2"/>
  </mergeCells>
  <hyperlinks>
    <hyperlink ref="A2:C2" location="TOC!A1" display="Return to Table of Contents"/>
  </hyperlinks>
  <pageMargins left="0.25" right="0.25" top="0.75" bottom="0.75" header="0.3" footer="0.3"/>
  <pageSetup scale="55" orientation="portrait" horizontalDpi="1200" verticalDpi="1200" r:id="rId1"/>
  <headerFooter>
    <oddHeader>&amp;L&amp;"Arial,Bold"2018-19 Survey of Allied Dental Education
Report 2 - Dental Assisting Education Programs</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59"/>
  <sheetViews>
    <sheetView zoomScaleNormal="100" workbookViewId="0">
      <pane ySplit="3" topLeftCell="A4" activePane="bottomLeft" state="frozen"/>
      <selection pane="bottomLeft"/>
    </sheetView>
  </sheetViews>
  <sheetFormatPr defaultColWidth="9.1796875" defaultRowHeight="12.5" x14ac:dyDescent="0.25"/>
  <cols>
    <col min="1" max="1" width="5.81640625" style="150" customWidth="1"/>
    <col min="2" max="2" width="84" style="150" customWidth="1"/>
    <col min="3" max="3" width="12.54296875" style="150" customWidth="1"/>
    <col min="4" max="5" width="12.7265625" style="150" customWidth="1"/>
    <col min="6" max="16384" width="9.1796875" style="118"/>
  </cols>
  <sheetData>
    <row r="1" spans="1:5" ht="13" x14ac:dyDescent="0.3">
      <c r="A1" s="240" t="s">
        <v>731</v>
      </c>
    </row>
    <row r="2" spans="1:5" x14ac:dyDescent="0.25">
      <c r="A2" s="374" t="s">
        <v>5</v>
      </c>
      <c r="B2" s="374"/>
    </row>
    <row r="3" spans="1:5" ht="30.65" customHeight="1" x14ac:dyDescent="0.3">
      <c r="A3" s="316" t="s">
        <v>197</v>
      </c>
      <c r="B3" s="121" t="s">
        <v>198</v>
      </c>
      <c r="C3" s="122" t="s">
        <v>732</v>
      </c>
      <c r="D3" s="122" t="s">
        <v>733</v>
      </c>
      <c r="E3" s="122" t="s">
        <v>734</v>
      </c>
    </row>
    <row r="4" spans="1:5" x14ac:dyDescent="0.25">
      <c r="A4" s="123" t="s">
        <v>201</v>
      </c>
      <c r="B4" s="124" t="s">
        <v>202</v>
      </c>
      <c r="C4" s="123">
        <v>1</v>
      </c>
      <c r="D4" s="123">
        <v>2</v>
      </c>
      <c r="E4" s="123">
        <v>3</v>
      </c>
    </row>
    <row r="5" spans="1:5" x14ac:dyDescent="0.25">
      <c r="A5" s="127" t="s">
        <v>201</v>
      </c>
      <c r="B5" s="128" t="s">
        <v>204</v>
      </c>
      <c r="C5" s="127">
        <v>1</v>
      </c>
      <c r="D5" s="127">
        <v>3</v>
      </c>
      <c r="E5" s="127">
        <v>4</v>
      </c>
    </row>
    <row r="6" spans="1:5" x14ac:dyDescent="0.25">
      <c r="A6" s="123" t="s">
        <v>201</v>
      </c>
      <c r="B6" s="124" t="s">
        <v>205</v>
      </c>
      <c r="C6" s="123">
        <v>1</v>
      </c>
      <c r="D6" s="123">
        <v>2</v>
      </c>
      <c r="E6" s="123">
        <v>3</v>
      </c>
    </row>
    <row r="7" spans="1:5" x14ac:dyDescent="0.25">
      <c r="A7" s="127" t="s">
        <v>201</v>
      </c>
      <c r="B7" s="128" t="s">
        <v>206</v>
      </c>
      <c r="C7" s="127">
        <v>1</v>
      </c>
      <c r="D7" s="127">
        <v>2</v>
      </c>
      <c r="E7" s="127">
        <v>3</v>
      </c>
    </row>
    <row r="8" spans="1:5" x14ac:dyDescent="0.25">
      <c r="A8" s="123" t="s">
        <v>201</v>
      </c>
      <c r="B8" s="124" t="s">
        <v>207</v>
      </c>
      <c r="C8" s="123">
        <v>5</v>
      </c>
      <c r="D8" s="123">
        <v>0</v>
      </c>
      <c r="E8" s="123">
        <v>5</v>
      </c>
    </row>
    <row r="9" spans="1:5" x14ac:dyDescent="0.25">
      <c r="A9" s="127" t="s">
        <v>208</v>
      </c>
      <c r="B9" s="128" t="s">
        <v>209</v>
      </c>
      <c r="C9" s="127">
        <v>2</v>
      </c>
      <c r="D9" s="127">
        <v>1</v>
      </c>
      <c r="E9" s="127">
        <v>3</v>
      </c>
    </row>
    <row r="10" spans="1:5" x14ac:dyDescent="0.25">
      <c r="A10" s="123" t="s">
        <v>210</v>
      </c>
      <c r="B10" s="124" t="s">
        <v>211</v>
      </c>
      <c r="C10" s="123">
        <v>3</v>
      </c>
      <c r="D10" s="123">
        <v>13</v>
      </c>
      <c r="E10" s="123">
        <v>16</v>
      </c>
    </row>
    <row r="11" spans="1:5" x14ac:dyDescent="0.25">
      <c r="A11" s="127" t="s">
        <v>210</v>
      </c>
      <c r="B11" s="128" t="s">
        <v>212</v>
      </c>
      <c r="C11" s="127">
        <v>2</v>
      </c>
      <c r="D11" s="127">
        <v>3</v>
      </c>
      <c r="E11" s="127">
        <v>5</v>
      </c>
    </row>
    <row r="12" spans="1:5" x14ac:dyDescent="0.25">
      <c r="A12" s="123" t="s">
        <v>210</v>
      </c>
      <c r="B12" s="124" t="s">
        <v>213</v>
      </c>
      <c r="C12" s="123">
        <v>2</v>
      </c>
      <c r="D12" s="123">
        <v>2</v>
      </c>
      <c r="E12" s="123">
        <v>4</v>
      </c>
    </row>
    <row r="13" spans="1:5" x14ac:dyDescent="0.25">
      <c r="A13" s="127" t="s">
        <v>214</v>
      </c>
      <c r="B13" s="128" t="s">
        <v>215</v>
      </c>
      <c r="C13" s="127">
        <v>1</v>
      </c>
      <c r="D13" s="127">
        <v>1</v>
      </c>
      <c r="E13" s="127">
        <v>2</v>
      </c>
    </row>
    <row r="14" spans="1:5" x14ac:dyDescent="0.25">
      <c r="A14" s="123" t="s">
        <v>214</v>
      </c>
      <c r="B14" s="124" t="s">
        <v>216</v>
      </c>
      <c r="C14" s="123">
        <v>3</v>
      </c>
      <c r="D14" s="123">
        <v>1</v>
      </c>
      <c r="E14" s="123">
        <v>4</v>
      </c>
    </row>
    <row r="15" spans="1:5" x14ac:dyDescent="0.25">
      <c r="A15" s="127" t="s">
        <v>217</v>
      </c>
      <c r="B15" s="128" t="s">
        <v>218</v>
      </c>
      <c r="C15" s="127">
        <v>1</v>
      </c>
      <c r="D15" s="127">
        <v>7</v>
      </c>
      <c r="E15" s="127">
        <v>8</v>
      </c>
    </row>
    <row r="16" spans="1:5" x14ac:dyDescent="0.25">
      <c r="A16" s="123" t="s">
        <v>217</v>
      </c>
      <c r="B16" s="124" t="s">
        <v>219</v>
      </c>
      <c r="C16" s="123">
        <v>2</v>
      </c>
      <c r="D16" s="123">
        <v>3</v>
      </c>
      <c r="E16" s="123">
        <v>5</v>
      </c>
    </row>
    <row r="17" spans="1:5" x14ac:dyDescent="0.25">
      <c r="A17" s="127" t="s">
        <v>217</v>
      </c>
      <c r="B17" s="128" t="s">
        <v>220</v>
      </c>
      <c r="C17" s="127">
        <v>2</v>
      </c>
      <c r="D17" s="127">
        <v>3</v>
      </c>
      <c r="E17" s="127">
        <v>5</v>
      </c>
    </row>
    <row r="18" spans="1:5" x14ac:dyDescent="0.25">
      <c r="A18" s="123" t="s">
        <v>217</v>
      </c>
      <c r="B18" s="124" t="s">
        <v>221</v>
      </c>
      <c r="C18" s="123">
        <v>1</v>
      </c>
      <c r="D18" s="123">
        <v>3</v>
      </c>
      <c r="E18" s="123">
        <v>4</v>
      </c>
    </row>
    <row r="19" spans="1:5" x14ac:dyDescent="0.25">
      <c r="A19" s="127" t="s">
        <v>217</v>
      </c>
      <c r="B19" s="128" t="s">
        <v>222</v>
      </c>
      <c r="C19" s="127">
        <v>1</v>
      </c>
      <c r="D19" s="127">
        <v>3</v>
      </c>
      <c r="E19" s="127">
        <v>4</v>
      </c>
    </row>
    <row r="20" spans="1:5" x14ac:dyDescent="0.25">
      <c r="A20" s="123" t="s">
        <v>217</v>
      </c>
      <c r="B20" s="124" t="s">
        <v>223</v>
      </c>
      <c r="C20" s="123">
        <v>1</v>
      </c>
      <c r="D20" s="123">
        <v>3</v>
      </c>
      <c r="E20" s="123">
        <v>4</v>
      </c>
    </row>
    <row r="21" spans="1:5" x14ac:dyDescent="0.25">
      <c r="A21" s="127" t="s">
        <v>217</v>
      </c>
      <c r="B21" s="128" t="s">
        <v>224</v>
      </c>
      <c r="C21" s="127">
        <v>1</v>
      </c>
      <c r="D21" s="127">
        <v>3</v>
      </c>
      <c r="E21" s="127">
        <v>4</v>
      </c>
    </row>
    <row r="22" spans="1:5" x14ac:dyDescent="0.25">
      <c r="A22" s="123" t="s">
        <v>217</v>
      </c>
      <c r="B22" s="124" t="s">
        <v>225</v>
      </c>
      <c r="C22" s="123">
        <v>1</v>
      </c>
      <c r="D22" s="123">
        <v>2</v>
      </c>
      <c r="E22" s="123">
        <v>3</v>
      </c>
    </row>
    <row r="23" spans="1:5" x14ac:dyDescent="0.25">
      <c r="A23" s="127" t="s">
        <v>217</v>
      </c>
      <c r="B23" s="128" t="s">
        <v>226</v>
      </c>
      <c r="C23" s="127">
        <v>2</v>
      </c>
      <c r="D23" s="127">
        <v>1</v>
      </c>
      <c r="E23" s="127">
        <v>3</v>
      </c>
    </row>
    <row r="24" spans="1:5" x14ac:dyDescent="0.25">
      <c r="A24" s="123" t="s">
        <v>217</v>
      </c>
      <c r="B24" s="124" t="s">
        <v>227</v>
      </c>
      <c r="C24" s="123">
        <v>1</v>
      </c>
      <c r="D24" s="123">
        <v>3</v>
      </c>
      <c r="E24" s="123">
        <v>4</v>
      </c>
    </row>
    <row r="25" spans="1:5" x14ac:dyDescent="0.25">
      <c r="A25" s="127" t="s">
        <v>217</v>
      </c>
      <c r="B25" s="128" t="s">
        <v>228</v>
      </c>
      <c r="C25" s="127">
        <v>1</v>
      </c>
      <c r="D25" s="127">
        <v>7</v>
      </c>
      <c r="E25" s="127">
        <v>8</v>
      </c>
    </row>
    <row r="26" spans="1:5" x14ac:dyDescent="0.25">
      <c r="A26" s="123" t="s">
        <v>217</v>
      </c>
      <c r="B26" s="124" t="s">
        <v>229</v>
      </c>
      <c r="C26" s="123">
        <v>1</v>
      </c>
      <c r="D26" s="123">
        <v>0</v>
      </c>
      <c r="E26" s="123">
        <v>1</v>
      </c>
    </row>
    <row r="27" spans="1:5" x14ac:dyDescent="0.25">
      <c r="A27" s="127" t="s">
        <v>217</v>
      </c>
      <c r="B27" s="128" t="s">
        <v>230</v>
      </c>
      <c r="C27" s="127">
        <v>1</v>
      </c>
      <c r="D27" s="127">
        <v>5</v>
      </c>
      <c r="E27" s="127">
        <v>6</v>
      </c>
    </row>
    <row r="28" spans="1:5" x14ac:dyDescent="0.25">
      <c r="A28" s="123" t="s">
        <v>217</v>
      </c>
      <c r="B28" s="124" t="s">
        <v>231</v>
      </c>
      <c r="C28" s="123">
        <v>1</v>
      </c>
      <c r="D28" s="123">
        <v>3</v>
      </c>
      <c r="E28" s="123">
        <v>4</v>
      </c>
    </row>
    <row r="29" spans="1:5" x14ac:dyDescent="0.25">
      <c r="A29" s="127" t="s">
        <v>217</v>
      </c>
      <c r="B29" s="128" t="s">
        <v>232</v>
      </c>
      <c r="C29" s="127">
        <v>2</v>
      </c>
      <c r="D29" s="127">
        <v>3</v>
      </c>
      <c r="E29" s="127">
        <v>5</v>
      </c>
    </row>
    <row r="30" spans="1:5" x14ac:dyDescent="0.25">
      <c r="A30" s="123" t="s">
        <v>217</v>
      </c>
      <c r="B30" s="124" t="s">
        <v>233</v>
      </c>
      <c r="C30" s="123">
        <v>3</v>
      </c>
      <c r="D30" s="123">
        <v>4</v>
      </c>
      <c r="E30" s="123">
        <v>7</v>
      </c>
    </row>
    <row r="31" spans="1:5" x14ac:dyDescent="0.25">
      <c r="A31" s="127" t="s">
        <v>217</v>
      </c>
      <c r="B31" s="128" t="s">
        <v>234</v>
      </c>
      <c r="C31" s="127">
        <v>2</v>
      </c>
      <c r="D31" s="127">
        <v>5</v>
      </c>
      <c r="E31" s="127">
        <v>7</v>
      </c>
    </row>
    <row r="32" spans="1:5" x14ac:dyDescent="0.25">
      <c r="A32" s="123" t="s">
        <v>217</v>
      </c>
      <c r="B32" s="124" t="s">
        <v>235</v>
      </c>
      <c r="C32" s="123">
        <v>2</v>
      </c>
      <c r="D32" s="123">
        <v>2</v>
      </c>
      <c r="E32" s="123">
        <v>4</v>
      </c>
    </row>
    <row r="33" spans="1:5" x14ac:dyDescent="0.25">
      <c r="A33" s="127" t="s">
        <v>217</v>
      </c>
      <c r="B33" s="128" t="s">
        <v>236</v>
      </c>
      <c r="C33" s="127">
        <v>3</v>
      </c>
      <c r="D33" s="127">
        <v>5</v>
      </c>
      <c r="E33" s="127">
        <v>8</v>
      </c>
    </row>
    <row r="34" spans="1:5" x14ac:dyDescent="0.25">
      <c r="A34" s="123" t="s">
        <v>217</v>
      </c>
      <c r="B34" s="124" t="s">
        <v>237</v>
      </c>
      <c r="C34" s="123">
        <v>2</v>
      </c>
      <c r="D34" s="123">
        <v>4</v>
      </c>
      <c r="E34" s="123">
        <v>6</v>
      </c>
    </row>
    <row r="35" spans="1:5" x14ac:dyDescent="0.25">
      <c r="A35" s="127" t="s">
        <v>238</v>
      </c>
      <c r="B35" s="128" t="s">
        <v>239</v>
      </c>
      <c r="C35" s="127">
        <v>2</v>
      </c>
      <c r="D35" s="127">
        <v>4</v>
      </c>
      <c r="E35" s="127">
        <v>6</v>
      </c>
    </row>
    <row r="36" spans="1:5" x14ac:dyDescent="0.25">
      <c r="A36" s="123" t="s">
        <v>238</v>
      </c>
      <c r="B36" s="124" t="s">
        <v>240</v>
      </c>
      <c r="C36" s="123">
        <v>2</v>
      </c>
      <c r="D36" s="123">
        <v>1</v>
      </c>
      <c r="E36" s="123">
        <v>3</v>
      </c>
    </row>
    <row r="37" spans="1:5" x14ac:dyDescent="0.25">
      <c r="A37" s="127" t="s">
        <v>238</v>
      </c>
      <c r="B37" s="128" t="s">
        <v>241</v>
      </c>
      <c r="C37" s="127">
        <v>3</v>
      </c>
      <c r="D37" s="127">
        <v>0</v>
      </c>
      <c r="E37" s="127">
        <v>3</v>
      </c>
    </row>
    <row r="38" spans="1:5" x14ac:dyDescent="0.25">
      <c r="A38" s="123" t="s">
        <v>242</v>
      </c>
      <c r="B38" s="124" t="s">
        <v>243</v>
      </c>
      <c r="C38" s="123">
        <v>0</v>
      </c>
      <c r="D38" s="123">
        <v>2</v>
      </c>
      <c r="E38" s="123">
        <v>2</v>
      </c>
    </row>
    <row r="39" spans="1:5" x14ac:dyDescent="0.25">
      <c r="A39" s="127" t="s">
        <v>242</v>
      </c>
      <c r="B39" s="128" t="s">
        <v>244</v>
      </c>
      <c r="C39" s="127">
        <v>1</v>
      </c>
      <c r="D39" s="127">
        <v>3</v>
      </c>
      <c r="E39" s="127">
        <v>4</v>
      </c>
    </row>
    <row r="40" spans="1:5" x14ac:dyDescent="0.25">
      <c r="A40" s="123" t="s">
        <v>242</v>
      </c>
      <c r="B40" s="124" t="s">
        <v>245</v>
      </c>
      <c r="C40" s="123">
        <v>1</v>
      </c>
      <c r="D40" s="123">
        <v>9</v>
      </c>
      <c r="E40" s="123">
        <v>10</v>
      </c>
    </row>
    <row r="41" spans="1:5" x14ac:dyDescent="0.25">
      <c r="A41" s="127" t="s">
        <v>246</v>
      </c>
      <c r="B41" s="128" t="s">
        <v>247</v>
      </c>
      <c r="C41" s="127">
        <v>1</v>
      </c>
      <c r="D41" s="127">
        <v>2</v>
      </c>
      <c r="E41" s="127">
        <v>3</v>
      </c>
    </row>
    <row r="42" spans="1:5" x14ac:dyDescent="0.25">
      <c r="A42" s="123" t="s">
        <v>246</v>
      </c>
      <c r="B42" s="124" t="s">
        <v>248</v>
      </c>
      <c r="C42" s="123">
        <v>2</v>
      </c>
      <c r="D42" s="123">
        <v>6</v>
      </c>
      <c r="E42" s="123">
        <v>8</v>
      </c>
    </row>
    <row r="43" spans="1:5" x14ac:dyDescent="0.25">
      <c r="A43" s="127" t="s">
        <v>246</v>
      </c>
      <c r="B43" s="128" t="s">
        <v>249</v>
      </c>
      <c r="C43" s="127">
        <v>2</v>
      </c>
      <c r="D43" s="127">
        <v>0</v>
      </c>
      <c r="E43" s="127">
        <v>2</v>
      </c>
    </row>
    <row r="44" spans="1:5" x14ac:dyDescent="0.25">
      <c r="A44" s="123" t="s">
        <v>246</v>
      </c>
      <c r="B44" s="124" t="s">
        <v>250</v>
      </c>
      <c r="C44" s="123">
        <v>2</v>
      </c>
      <c r="D44" s="123">
        <v>2</v>
      </c>
      <c r="E44" s="123">
        <v>4</v>
      </c>
    </row>
    <row r="45" spans="1:5" x14ac:dyDescent="0.25">
      <c r="A45" s="127" t="s">
        <v>246</v>
      </c>
      <c r="B45" s="128" t="s">
        <v>251</v>
      </c>
      <c r="C45" s="127">
        <v>1</v>
      </c>
      <c r="D45" s="127">
        <v>2</v>
      </c>
      <c r="E45" s="127">
        <v>3</v>
      </c>
    </row>
    <row r="46" spans="1:5" x14ac:dyDescent="0.25">
      <c r="A46" s="123" t="s">
        <v>246</v>
      </c>
      <c r="B46" s="124" t="s">
        <v>252</v>
      </c>
      <c r="C46" s="123">
        <v>4</v>
      </c>
      <c r="D46" s="123">
        <v>8</v>
      </c>
      <c r="E46" s="123">
        <v>12</v>
      </c>
    </row>
    <row r="47" spans="1:5" x14ac:dyDescent="0.25">
      <c r="A47" s="127" t="s">
        <v>246</v>
      </c>
      <c r="B47" s="128" t="s">
        <v>253</v>
      </c>
      <c r="C47" s="127">
        <v>2</v>
      </c>
      <c r="D47" s="127">
        <v>2</v>
      </c>
      <c r="E47" s="127">
        <v>4</v>
      </c>
    </row>
    <row r="48" spans="1:5" x14ac:dyDescent="0.25">
      <c r="A48" s="123" t="s">
        <v>246</v>
      </c>
      <c r="B48" s="124" t="s">
        <v>254</v>
      </c>
      <c r="C48" s="123">
        <v>1</v>
      </c>
      <c r="D48" s="123">
        <v>1</v>
      </c>
      <c r="E48" s="123">
        <v>2</v>
      </c>
    </row>
    <row r="49" spans="1:5" x14ac:dyDescent="0.25">
      <c r="A49" s="127" t="s">
        <v>246</v>
      </c>
      <c r="B49" s="128" t="s">
        <v>255</v>
      </c>
      <c r="C49" s="127">
        <v>5</v>
      </c>
      <c r="D49" s="127">
        <v>5</v>
      </c>
      <c r="E49" s="127">
        <v>10</v>
      </c>
    </row>
    <row r="50" spans="1:5" x14ac:dyDescent="0.25">
      <c r="A50" s="123" t="s">
        <v>246</v>
      </c>
      <c r="B50" s="124" t="s">
        <v>256</v>
      </c>
      <c r="C50" s="123">
        <v>1</v>
      </c>
      <c r="D50" s="123">
        <v>4</v>
      </c>
      <c r="E50" s="123">
        <v>5</v>
      </c>
    </row>
    <row r="51" spans="1:5" x14ac:dyDescent="0.25">
      <c r="A51" s="127" t="s">
        <v>246</v>
      </c>
      <c r="B51" s="128" t="s">
        <v>257</v>
      </c>
      <c r="C51" s="127">
        <v>1</v>
      </c>
      <c r="D51" s="127">
        <v>8</v>
      </c>
      <c r="E51" s="127">
        <v>9</v>
      </c>
    </row>
    <row r="52" spans="1:5" x14ac:dyDescent="0.25">
      <c r="A52" s="123" t="s">
        <v>246</v>
      </c>
      <c r="B52" s="124" t="s">
        <v>258</v>
      </c>
      <c r="C52" s="123">
        <v>1</v>
      </c>
      <c r="D52" s="123">
        <v>1</v>
      </c>
      <c r="E52" s="123">
        <v>2</v>
      </c>
    </row>
    <row r="53" spans="1:5" x14ac:dyDescent="0.25">
      <c r="A53" s="127" t="s">
        <v>246</v>
      </c>
      <c r="B53" s="128" t="s">
        <v>259</v>
      </c>
      <c r="C53" s="127">
        <v>1</v>
      </c>
      <c r="D53" s="127">
        <v>1</v>
      </c>
      <c r="E53" s="127">
        <v>2</v>
      </c>
    </row>
    <row r="54" spans="1:5" x14ac:dyDescent="0.25">
      <c r="A54" s="123" t="s">
        <v>246</v>
      </c>
      <c r="B54" s="124" t="s">
        <v>260</v>
      </c>
      <c r="C54" s="123">
        <v>3</v>
      </c>
      <c r="D54" s="123">
        <v>0</v>
      </c>
      <c r="E54" s="123">
        <v>3</v>
      </c>
    </row>
    <row r="55" spans="1:5" x14ac:dyDescent="0.25">
      <c r="A55" s="127" t="s">
        <v>246</v>
      </c>
      <c r="B55" s="128" t="s">
        <v>261</v>
      </c>
      <c r="C55" s="127">
        <v>1</v>
      </c>
      <c r="D55" s="127">
        <v>2</v>
      </c>
      <c r="E55" s="127">
        <v>3</v>
      </c>
    </row>
    <row r="56" spans="1:5" x14ac:dyDescent="0.25">
      <c r="A56" s="123" t="s">
        <v>246</v>
      </c>
      <c r="B56" s="124" t="s">
        <v>262</v>
      </c>
      <c r="C56" s="123">
        <v>2</v>
      </c>
      <c r="D56" s="123">
        <v>1</v>
      </c>
      <c r="E56" s="123">
        <v>3</v>
      </c>
    </row>
    <row r="57" spans="1:5" x14ac:dyDescent="0.25">
      <c r="A57" s="127" t="s">
        <v>246</v>
      </c>
      <c r="B57" s="128" t="s">
        <v>263</v>
      </c>
      <c r="C57" s="127">
        <v>6</v>
      </c>
      <c r="D57" s="127">
        <v>10</v>
      </c>
      <c r="E57" s="127">
        <v>16</v>
      </c>
    </row>
    <row r="58" spans="1:5" x14ac:dyDescent="0.25">
      <c r="A58" s="123" t="s">
        <v>246</v>
      </c>
      <c r="B58" s="124" t="s">
        <v>264</v>
      </c>
      <c r="C58" s="123">
        <v>2</v>
      </c>
      <c r="D58" s="123">
        <v>0</v>
      </c>
      <c r="E58" s="123">
        <v>2</v>
      </c>
    </row>
    <row r="59" spans="1:5" x14ac:dyDescent="0.25">
      <c r="A59" s="127" t="s">
        <v>246</v>
      </c>
      <c r="B59" s="128" t="s">
        <v>265</v>
      </c>
      <c r="C59" s="127">
        <v>3</v>
      </c>
      <c r="D59" s="127">
        <v>0</v>
      </c>
      <c r="E59" s="127">
        <v>3</v>
      </c>
    </row>
    <row r="60" spans="1:5" x14ac:dyDescent="0.25">
      <c r="A60" s="123" t="s">
        <v>246</v>
      </c>
      <c r="B60" s="124" t="s">
        <v>266</v>
      </c>
      <c r="C60" s="123">
        <v>2</v>
      </c>
      <c r="D60" s="123">
        <v>8</v>
      </c>
      <c r="E60" s="123">
        <v>10</v>
      </c>
    </row>
    <row r="61" spans="1:5" x14ac:dyDescent="0.25">
      <c r="A61" s="127" t="s">
        <v>246</v>
      </c>
      <c r="B61" s="128" t="s">
        <v>267</v>
      </c>
      <c r="C61" s="127">
        <v>1</v>
      </c>
      <c r="D61" s="127">
        <v>4</v>
      </c>
      <c r="E61" s="127">
        <v>5</v>
      </c>
    </row>
    <row r="62" spans="1:5" x14ac:dyDescent="0.25">
      <c r="A62" s="123" t="s">
        <v>246</v>
      </c>
      <c r="B62" s="124" t="s">
        <v>268</v>
      </c>
      <c r="C62" s="123">
        <v>2</v>
      </c>
      <c r="D62" s="123">
        <v>5</v>
      </c>
      <c r="E62" s="123">
        <v>7</v>
      </c>
    </row>
    <row r="63" spans="1:5" x14ac:dyDescent="0.25">
      <c r="A63" s="127" t="s">
        <v>246</v>
      </c>
      <c r="B63" s="128" t="s">
        <v>269</v>
      </c>
      <c r="C63" s="127">
        <v>2</v>
      </c>
      <c r="D63" s="127">
        <v>0</v>
      </c>
      <c r="E63" s="127">
        <v>2</v>
      </c>
    </row>
    <row r="64" spans="1:5" x14ac:dyDescent="0.25">
      <c r="A64" s="123" t="s">
        <v>270</v>
      </c>
      <c r="B64" s="124" t="s">
        <v>271</v>
      </c>
      <c r="C64" s="123">
        <v>2</v>
      </c>
      <c r="D64" s="123">
        <v>0</v>
      </c>
      <c r="E64" s="123">
        <v>2</v>
      </c>
    </row>
    <row r="65" spans="1:5" x14ac:dyDescent="0.25">
      <c r="A65" s="127" t="s">
        <v>270</v>
      </c>
      <c r="B65" s="128" t="s">
        <v>272</v>
      </c>
      <c r="C65" s="127">
        <v>1</v>
      </c>
      <c r="D65" s="127">
        <v>3</v>
      </c>
      <c r="E65" s="127">
        <v>4</v>
      </c>
    </row>
    <row r="66" spans="1:5" x14ac:dyDescent="0.25">
      <c r="A66" s="123" t="s">
        <v>270</v>
      </c>
      <c r="B66" s="124" t="s">
        <v>273</v>
      </c>
      <c r="C66" s="123">
        <v>2</v>
      </c>
      <c r="D66" s="123">
        <v>2</v>
      </c>
      <c r="E66" s="123">
        <v>4</v>
      </c>
    </row>
    <row r="67" spans="1:5" x14ac:dyDescent="0.25">
      <c r="A67" s="127" t="s">
        <v>270</v>
      </c>
      <c r="B67" s="128" t="s">
        <v>274</v>
      </c>
      <c r="C67" s="127">
        <v>2</v>
      </c>
      <c r="D67" s="127">
        <v>1</v>
      </c>
      <c r="E67" s="127">
        <v>3</v>
      </c>
    </row>
    <row r="68" spans="1:5" x14ac:dyDescent="0.25">
      <c r="A68" s="123" t="s">
        <v>270</v>
      </c>
      <c r="B68" s="124" t="s">
        <v>275</v>
      </c>
      <c r="C68" s="123">
        <v>1</v>
      </c>
      <c r="D68" s="123">
        <v>0</v>
      </c>
      <c r="E68" s="123">
        <v>1</v>
      </c>
    </row>
    <row r="69" spans="1:5" x14ac:dyDescent="0.25">
      <c r="A69" s="127" t="s">
        <v>270</v>
      </c>
      <c r="B69" s="128" t="s">
        <v>276</v>
      </c>
      <c r="C69" s="127">
        <v>1</v>
      </c>
      <c r="D69" s="127">
        <v>1</v>
      </c>
      <c r="E69" s="127">
        <v>2</v>
      </c>
    </row>
    <row r="70" spans="1:5" x14ac:dyDescent="0.25">
      <c r="A70" s="123" t="s">
        <v>270</v>
      </c>
      <c r="B70" s="124" t="s">
        <v>277</v>
      </c>
      <c r="C70" s="123">
        <v>1</v>
      </c>
      <c r="D70" s="123">
        <v>1</v>
      </c>
      <c r="E70" s="123">
        <v>2</v>
      </c>
    </row>
    <row r="71" spans="1:5" x14ac:dyDescent="0.25">
      <c r="A71" s="127" t="s">
        <v>270</v>
      </c>
      <c r="B71" s="128" t="s">
        <v>278</v>
      </c>
      <c r="C71" s="127">
        <v>1</v>
      </c>
      <c r="D71" s="127">
        <v>0</v>
      </c>
      <c r="E71" s="127">
        <v>1</v>
      </c>
    </row>
    <row r="72" spans="1:5" x14ac:dyDescent="0.25">
      <c r="A72" s="123" t="s">
        <v>270</v>
      </c>
      <c r="B72" s="124" t="s">
        <v>279</v>
      </c>
      <c r="C72" s="123">
        <v>1</v>
      </c>
      <c r="D72" s="123">
        <v>2</v>
      </c>
      <c r="E72" s="123">
        <v>3</v>
      </c>
    </row>
    <row r="73" spans="1:5" x14ac:dyDescent="0.25">
      <c r="A73" s="127" t="s">
        <v>270</v>
      </c>
      <c r="B73" s="128" t="s">
        <v>280</v>
      </c>
      <c r="C73" s="127">
        <v>1</v>
      </c>
      <c r="D73" s="127">
        <v>1</v>
      </c>
      <c r="E73" s="127">
        <v>2</v>
      </c>
    </row>
    <row r="74" spans="1:5" x14ac:dyDescent="0.25">
      <c r="A74" s="123" t="s">
        <v>270</v>
      </c>
      <c r="B74" s="124" t="s">
        <v>281</v>
      </c>
      <c r="C74" s="123">
        <v>1</v>
      </c>
      <c r="D74" s="123">
        <v>1</v>
      </c>
      <c r="E74" s="123">
        <v>2</v>
      </c>
    </row>
    <row r="75" spans="1:5" x14ac:dyDescent="0.25">
      <c r="A75" s="127" t="s">
        <v>270</v>
      </c>
      <c r="B75" s="128" t="s">
        <v>282</v>
      </c>
      <c r="C75" s="127">
        <v>1</v>
      </c>
      <c r="D75" s="127">
        <v>2</v>
      </c>
      <c r="E75" s="127">
        <v>3</v>
      </c>
    </row>
    <row r="76" spans="1:5" x14ac:dyDescent="0.25">
      <c r="A76" s="123" t="s">
        <v>283</v>
      </c>
      <c r="B76" s="124" t="s">
        <v>284</v>
      </c>
      <c r="C76" s="123">
        <v>1</v>
      </c>
      <c r="D76" s="123">
        <v>2</v>
      </c>
      <c r="E76" s="123">
        <v>3</v>
      </c>
    </row>
    <row r="77" spans="1:5" x14ac:dyDescent="0.25">
      <c r="A77" s="127" t="s">
        <v>285</v>
      </c>
      <c r="B77" s="128" t="s">
        <v>286</v>
      </c>
      <c r="C77" s="127">
        <v>1</v>
      </c>
      <c r="D77" s="127">
        <v>1</v>
      </c>
      <c r="E77" s="127">
        <v>2</v>
      </c>
    </row>
    <row r="78" spans="1:5" x14ac:dyDescent="0.25">
      <c r="A78" s="123" t="s">
        <v>285</v>
      </c>
      <c r="B78" s="124" t="s">
        <v>287</v>
      </c>
      <c r="C78" s="123">
        <v>2</v>
      </c>
      <c r="D78" s="123">
        <v>0</v>
      </c>
      <c r="E78" s="123">
        <v>2</v>
      </c>
    </row>
    <row r="79" spans="1:5" x14ac:dyDescent="0.25">
      <c r="A79" s="127" t="s">
        <v>288</v>
      </c>
      <c r="B79" s="128" t="s">
        <v>289</v>
      </c>
      <c r="C79" s="127">
        <v>1</v>
      </c>
      <c r="D79" s="127">
        <v>5</v>
      </c>
      <c r="E79" s="127">
        <v>6</v>
      </c>
    </row>
    <row r="80" spans="1:5" x14ac:dyDescent="0.25">
      <c r="A80" s="123" t="s">
        <v>288</v>
      </c>
      <c r="B80" s="124" t="s">
        <v>290</v>
      </c>
      <c r="C80" s="123">
        <v>1</v>
      </c>
      <c r="D80" s="123">
        <v>2</v>
      </c>
      <c r="E80" s="123">
        <v>3</v>
      </c>
    </row>
    <row r="81" spans="1:5" x14ac:dyDescent="0.25">
      <c r="A81" s="127" t="s">
        <v>288</v>
      </c>
      <c r="B81" s="128" t="s">
        <v>291</v>
      </c>
      <c r="C81" s="127">
        <v>1</v>
      </c>
      <c r="D81" s="127">
        <v>3</v>
      </c>
      <c r="E81" s="127">
        <v>4</v>
      </c>
    </row>
    <row r="82" spans="1:5" x14ac:dyDescent="0.25">
      <c r="A82" s="123" t="s">
        <v>288</v>
      </c>
      <c r="B82" s="124" t="s">
        <v>292</v>
      </c>
      <c r="C82" s="123">
        <v>1</v>
      </c>
      <c r="D82" s="123">
        <v>1</v>
      </c>
      <c r="E82" s="123">
        <v>2</v>
      </c>
    </row>
    <row r="83" spans="1:5" x14ac:dyDescent="0.25">
      <c r="A83" s="127" t="s">
        <v>288</v>
      </c>
      <c r="B83" s="128" t="s">
        <v>293</v>
      </c>
      <c r="C83" s="127">
        <v>2</v>
      </c>
      <c r="D83" s="127">
        <v>10</v>
      </c>
      <c r="E83" s="127">
        <v>12</v>
      </c>
    </row>
    <row r="84" spans="1:5" x14ac:dyDescent="0.25">
      <c r="A84" s="123" t="s">
        <v>294</v>
      </c>
      <c r="B84" s="124" t="s">
        <v>295</v>
      </c>
      <c r="C84" s="123">
        <v>4</v>
      </c>
      <c r="D84" s="123">
        <v>23</v>
      </c>
      <c r="E84" s="123">
        <v>27</v>
      </c>
    </row>
    <row r="85" spans="1:5" x14ac:dyDescent="0.25">
      <c r="A85" s="127" t="s">
        <v>294</v>
      </c>
      <c r="B85" s="128" t="s">
        <v>296</v>
      </c>
      <c r="C85" s="127">
        <v>6</v>
      </c>
      <c r="D85" s="127">
        <v>12</v>
      </c>
      <c r="E85" s="127">
        <v>18</v>
      </c>
    </row>
    <row r="86" spans="1:5" x14ac:dyDescent="0.25">
      <c r="A86" s="123" t="s">
        <v>294</v>
      </c>
      <c r="B86" s="124" t="s">
        <v>297</v>
      </c>
      <c r="C86" s="123">
        <v>1</v>
      </c>
      <c r="D86" s="123">
        <v>1</v>
      </c>
      <c r="E86" s="123">
        <v>2</v>
      </c>
    </row>
    <row r="87" spans="1:5" x14ac:dyDescent="0.25">
      <c r="A87" s="127" t="s">
        <v>294</v>
      </c>
      <c r="B87" s="128" t="s">
        <v>298</v>
      </c>
      <c r="C87" s="127">
        <v>2</v>
      </c>
      <c r="D87" s="127">
        <v>6</v>
      </c>
      <c r="E87" s="127">
        <v>8</v>
      </c>
    </row>
    <row r="88" spans="1:5" x14ac:dyDescent="0.25">
      <c r="A88" s="123" t="s">
        <v>294</v>
      </c>
      <c r="B88" s="124" t="s">
        <v>299</v>
      </c>
      <c r="C88" s="123">
        <v>1</v>
      </c>
      <c r="D88" s="123">
        <v>2</v>
      </c>
      <c r="E88" s="123">
        <v>3</v>
      </c>
    </row>
    <row r="89" spans="1:5" x14ac:dyDescent="0.25">
      <c r="A89" s="127" t="s">
        <v>294</v>
      </c>
      <c r="B89" s="128" t="s">
        <v>300</v>
      </c>
      <c r="C89" s="127">
        <v>1</v>
      </c>
      <c r="D89" s="127">
        <v>3</v>
      </c>
      <c r="E89" s="127">
        <v>4</v>
      </c>
    </row>
    <row r="90" spans="1:5" x14ac:dyDescent="0.25">
      <c r="A90" s="123" t="s">
        <v>294</v>
      </c>
      <c r="B90" s="124" t="s">
        <v>301</v>
      </c>
      <c r="C90" s="123">
        <v>1</v>
      </c>
      <c r="D90" s="123">
        <v>2</v>
      </c>
      <c r="E90" s="123">
        <v>3</v>
      </c>
    </row>
    <row r="91" spans="1:5" x14ac:dyDescent="0.25">
      <c r="A91" s="127" t="s">
        <v>294</v>
      </c>
      <c r="B91" s="128" t="s">
        <v>302</v>
      </c>
      <c r="C91" s="127">
        <v>2</v>
      </c>
      <c r="D91" s="127">
        <v>1</v>
      </c>
      <c r="E91" s="127">
        <v>3</v>
      </c>
    </row>
    <row r="92" spans="1:5" x14ac:dyDescent="0.25">
      <c r="A92" s="123" t="s">
        <v>294</v>
      </c>
      <c r="B92" s="124" t="s">
        <v>303</v>
      </c>
      <c r="C92" s="123">
        <v>1</v>
      </c>
      <c r="D92" s="123">
        <v>6</v>
      </c>
      <c r="E92" s="123">
        <v>7</v>
      </c>
    </row>
    <row r="93" spans="1:5" x14ac:dyDescent="0.25">
      <c r="A93" s="127" t="s">
        <v>304</v>
      </c>
      <c r="B93" s="128" t="s">
        <v>305</v>
      </c>
      <c r="C93" s="127">
        <v>2</v>
      </c>
      <c r="D93" s="127">
        <v>6</v>
      </c>
      <c r="E93" s="127">
        <v>8</v>
      </c>
    </row>
    <row r="94" spans="1:5" x14ac:dyDescent="0.25">
      <c r="A94" s="123" t="s">
        <v>304</v>
      </c>
      <c r="B94" s="124" t="s">
        <v>306</v>
      </c>
      <c r="C94" s="123">
        <v>2</v>
      </c>
      <c r="D94" s="123">
        <v>1</v>
      </c>
      <c r="E94" s="123">
        <v>3</v>
      </c>
    </row>
    <row r="95" spans="1:5" x14ac:dyDescent="0.25">
      <c r="A95" s="127" t="s">
        <v>304</v>
      </c>
      <c r="B95" s="128" t="s">
        <v>307</v>
      </c>
      <c r="C95" s="127">
        <v>2</v>
      </c>
      <c r="D95" s="127">
        <v>0</v>
      </c>
      <c r="E95" s="127">
        <v>2</v>
      </c>
    </row>
    <row r="96" spans="1:5" x14ac:dyDescent="0.25">
      <c r="A96" s="123" t="s">
        <v>304</v>
      </c>
      <c r="B96" s="124" t="s">
        <v>308</v>
      </c>
      <c r="C96" s="123">
        <v>1</v>
      </c>
      <c r="D96" s="123">
        <v>2</v>
      </c>
      <c r="E96" s="123">
        <v>3</v>
      </c>
    </row>
    <row r="97" spans="1:5" x14ac:dyDescent="0.25">
      <c r="A97" s="127" t="s">
        <v>304</v>
      </c>
      <c r="B97" s="128" t="s">
        <v>309</v>
      </c>
      <c r="C97" s="127">
        <v>3</v>
      </c>
      <c r="D97" s="127">
        <v>2</v>
      </c>
      <c r="E97" s="127">
        <v>5</v>
      </c>
    </row>
    <row r="98" spans="1:5" x14ac:dyDescent="0.25">
      <c r="A98" s="123" t="s">
        <v>304</v>
      </c>
      <c r="B98" s="124" t="s">
        <v>310</v>
      </c>
      <c r="C98" s="123">
        <v>1</v>
      </c>
      <c r="D98" s="123">
        <v>4</v>
      </c>
      <c r="E98" s="123">
        <v>5</v>
      </c>
    </row>
    <row r="99" spans="1:5" x14ac:dyDescent="0.25">
      <c r="A99" s="127" t="s">
        <v>304</v>
      </c>
      <c r="B99" s="128" t="s">
        <v>311</v>
      </c>
      <c r="C99" s="127">
        <v>2</v>
      </c>
      <c r="D99" s="127">
        <v>4</v>
      </c>
      <c r="E99" s="127">
        <v>6</v>
      </c>
    </row>
    <row r="100" spans="1:5" x14ac:dyDescent="0.25">
      <c r="A100" s="123" t="s">
        <v>304</v>
      </c>
      <c r="B100" s="124" t="s">
        <v>312</v>
      </c>
      <c r="C100" s="123">
        <v>2</v>
      </c>
      <c r="D100" s="123">
        <v>1</v>
      </c>
      <c r="E100" s="123">
        <v>3</v>
      </c>
    </row>
    <row r="101" spans="1:5" x14ac:dyDescent="0.25">
      <c r="A101" s="127" t="s">
        <v>304</v>
      </c>
      <c r="B101" s="128" t="s">
        <v>313</v>
      </c>
      <c r="C101" s="127">
        <v>3</v>
      </c>
      <c r="D101" s="127">
        <v>2</v>
      </c>
      <c r="E101" s="127">
        <v>5</v>
      </c>
    </row>
    <row r="102" spans="1:5" x14ac:dyDescent="0.25">
      <c r="A102" s="123" t="s">
        <v>314</v>
      </c>
      <c r="B102" s="124" t="s">
        <v>315</v>
      </c>
      <c r="C102" s="123">
        <v>2</v>
      </c>
      <c r="D102" s="123">
        <v>3</v>
      </c>
      <c r="E102" s="123">
        <v>5</v>
      </c>
    </row>
    <row r="103" spans="1:5" x14ac:dyDescent="0.25">
      <c r="A103" s="127" t="s">
        <v>314</v>
      </c>
      <c r="B103" s="128" t="s">
        <v>316</v>
      </c>
      <c r="C103" s="127">
        <v>1</v>
      </c>
      <c r="D103" s="127">
        <v>4</v>
      </c>
      <c r="E103" s="127">
        <v>5</v>
      </c>
    </row>
    <row r="104" spans="1:5" x14ac:dyDescent="0.25">
      <c r="A104" s="123" t="s">
        <v>314</v>
      </c>
      <c r="B104" s="124" t="s">
        <v>317</v>
      </c>
      <c r="C104" s="123">
        <v>1</v>
      </c>
      <c r="D104" s="123">
        <v>1</v>
      </c>
      <c r="E104" s="123">
        <v>2</v>
      </c>
    </row>
    <row r="105" spans="1:5" x14ac:dyDescent="0.25">
      <c r="A105" s="127" t="s">
        <v>314</v>
      </c>
      <c r="B105" s="128" t="s">
        <v>318</v>
      </c>
      <c r="C105" s="127">
        <v>1</v>
      </c>
      <c r="D105" s="127">
        <v>2</v>
      </c>
      <c r="E105" s="127">
        <v>3</v>
      </c>
    </row>
    <row r="106" spans="1:5" x14ac:dyDescent="0.25">
      <c r="A106" s="123" t="s">
        <v>319</v>
      </c>
      <c r="B106" s="124" t="s">
        <v>320</v>
      </c>
      <c r="C106" s="123">
        <v>2</v>
      </c>
      <c r="D106" s="123">
        <v>3</v>
      </c>
      <c r="E106" s="123">
        <v>5</v>
      </c>
    </row>
    <row r="107" spans="1:5" x14ac:dyDescent="0.25">
      <c r="A107" s="127" t="s">
        <v>321</v>
      </c>
      <c r="B107" s="128" t="s">
        <v>322</v>
      </c>
      <c r="C107" s="127">
        <v>1</v>
      </c>
      <c r="D107" s="127">
        <v>5</v>
      </c>
      <c r="E107" s="127">
        <v>6</v>
      </c>
    </row>
    <row r="108" spans="1:5" x14ac:dyDescent="0.25">
      <c r="A108" s="123" t="s">
        <v>323</v>
      </c>
      <c r="B108" s="124" t="s">
        <v>324</v>
      </c>
      <c r="C108" s="123">
        <v>1</v>
      </c>
      <c r="D108" s="123">
        <v>0</v>
      </c>
      <c r="E108" s="123">
        <v>1</v>
      </c>
    </row>
    <row r="109" spans="1:5" x14ac:dyDescent="0.25">
      <c r="A109" s="127" t="s">
        <v>325</v>
      </c>
      <c r="B109" s="128" t="s">
        <v>326</v>
      </c>
      <c r="C109" s="127">
        <v>1</v>
      </c>
      <c r="D109" s="127">
        <v>1</v>
      </c>
      <c r="E109" s="127">
        <v>2</v>
      </c>
    </row>
    <row r="110" spans="1:5" x14ac:dyDescent="0.25">
      <c r="A110" s="123" t="s">
        <v>325</v>
      </c>
      <c r="B110" s="124" t="s">
        <v>327</v>
      </c>
      <c r="C110" s="123">
        <v>1</v>
      </c>
      <c r="D110" s="123">
        <v>3</v>
      </c>
      <c r="E110" s="123">
        <v>4</v>
      </c>
    </row>
    <row r="111" spans="1:5" x14ac:dyDescent="0.25">
      <c r="A111" s="127" t="s">
        <v>325</v>
      </c>
      <c r="B111" s="128" t="s">
        <v>328</v>
      </c>
      <c r="C111" s="127">
        <v>2</v>
      </c>
      <c r="D111" s="127">
        <v>5</v>
      </c>
      <c r="E111" s="127">
        <v>7</v>
      </c>
    </row>
    <row r="112" spans="1:5" x14ac:dyDescent="0.25">
      <c r="A112" s="123" t="s">
        <v>325</v>
      </c>
      <c r="B112" s="124" t="s">
        <v>329</v>
      </c>
      <c r="C112" s="123">
        <v>0</v>
      </c>
      <c r="D112" s="123">
        <v>3</v>
      </c>
      <c r="E112" s="123">
        <v>3</v>
      </c>
    </row>
    <row r="113" spans="1:5" x14ac:dyDescent="0.25">
      <c r="A113" s="127" t="s">
        <v>325</v>
      </c>
      <c r="B113" s="128" t="s">
        <v>330</v>
      </c>
      <c r="C113" s="127">
        <v>2</v>
      </c>
      <c r="D113" s="127">
        <v>1</v>
      </c>
      <c r="E113" s="127">
        <v>3</v>
      </c>
    </row>
    <row r="114" spans="1:5" x14ac:dyDescent="0.25">
      <c r="A114" s="123" t="s">
        <v>325</v>
      </c>
      <c r="B114" s="124" t="s">
        <v>331</v>
      </c>
      <c r="C114" s="123">
        <v>1</v>
      </c>
      <c r="D114" s="123">
        <v>5</v>
      </c>
      <c r="E114" s="123">
        <v>6</v>
      </c>
    </row>
    <row r="115" spans="1:5" x14ac:dyDescent="0.25">
      <c r="A115" s="127" t="s">
        <v>325</v>
      </c>
      <c r="B115" s="128" t="s">
        <v>332</v>
      </c>
      <c r="C115" s="127">
        <v>3</v>
      </c>
      <c r="D115" s="127">
        <v>2</v>
      </c>
      <c r="E115" s="127">
        <v>5</v>
      </c>
    </row>
    <row r="116" spans="1:5" x14ac:dyDescent="0.25">
      <c r="A116" s="123" t="s">
        <v>325</v>
      </c>
      <c r="B116" s="124" t="s">
        <v>333</v>
      </c>
      <c r="C116" s="123">
        <v>2</v>
      </c>
      <c r="D116" s="123">
        <v>0</v>
      </c>
      <c r="E116" s="123">
        <v>2</v>
      </c>
    </row>
    <row r="117" spans="1:5" x14ac:dyDescent="0.25">
      <c r="A117" s="127" t="s">
        <v>334</v>
      </c>
      <c r="B117" s="128" t="s">
        <v>335</v>
      </c>
      <c r="C117" s="127">
        <v>2</v>
      </c>
      <c r="D117" s="127">
        <v>0</v>
      </c>
      <c r="E117" s="127">
        <v>2</v>
      </c>
    </row>
    <row r="118" spans="1:5" x14ac:dyDescent="0.25">
      <c r="A118" s="123" t="s">
        <v>334</v>
      </c>
      <c r="B118" s="124" t="s">
        <v>336</v>
      </c>
      <c r="C118" s="123">
        <v>1</v>
      </c>
      <c r="D118" s="123">
        <v>3</v>
      </c>
      <c r="E118" s="123">
        <v>4</v>
      </c>
    </row>
    <row r="119" spans="1:5" x14ac:dyDescent="0.25">
      <c r="A119" s="127" t="s">
        <v>334</v>
      </c>
      <c r="B119" s="128" t="s">
        <v>337</v>
      </c>
      <c r="C119" s="127">
        <v>6</v>
      </c>
      <c r="D119" s="127">
        <v>2</v>
      </c>
      <c r="E119" s="127">
        <v>8</v>
      </c>
    </row>
    <row r="120" spans="1:5" x14ac:dyDescent="0.25">
      <c r="A120" s="123" t="s">
        <v>334</v>
      </c>
      <c r="B120" s="124" t="s">
        <v>338</v>
      </c>
      <c r="C120" s="123">
        <v>2</v>
      </c>
      <c r="D120" s="123">
        <v>5</v>
      </c>
      <c r="E120" s="123">
        <v>7</v>
      </c>
    </row>
    <row r="121" spans="1:5" x14ac:dyDescent="0.25">
      <c r="A121" s="127" t="s">
        <v>334</v>
      </c>
      <c r="B121" s="128" t="s">
        <v>339</v>
      </c>
      <c r="C121" s="127">
        <v>1</v>
      </c>
      <c r="D121" s="127">
        <v>3</v>
      </c>
      <c r="E121" s="127">
        <v>4</v>
      </c>
    </row>
    <row r="122" spans="1:5" x14ac:dyDescent="0.25">
      <c r="A122" s="123" t="s">
        <v>334</v>
      </c>
      <c r="B122" s="124" t="s">
        <v>340</v>
      </c>
      <c r="C122" s="123">
        <v>2</v>
      </c>
      <c r="D122" s="123">
        <v>2</v>
      </c>
      <c r="E122" s="123">
        <v>4</v>
      </c>
    </row>
    <row r="123" spans="1:5" x14ac:dyDescent="0.25">
      <c r="A123" s="127" t="s">
        <v>334</v>
      </c>
      <c r="B123" s="128" t="s">
        <v>341</v>
      </c>
      <c r="C123" s="127">
        <v>2</v>
      </c>
      <c r="D123" s="127">
        <v>4</v>
      </c>
      <c r="E123" s="127">
        <v>6</v>
      </c>
    </row>
    <row r="124" spans="1:5" x14ac:dyDescent="0.25">
      <c r="A124" s="123" t="s">
        <v>334</v>
      </c>
      <c r="B124" s="124" t="s">
        <v>342</v>
      </c>
      <c r="C124" s="123">
        <v>1</v>
      </c>
      <c r="D124" s="123">
        <v>10</v>
      </c>
      <c r="E124" s="123">
        <v>11</v>
      </c>
    </row>
    <row r="125" spans="1:5" x14ac:dyDescent="0.25">
      <c r="A125" s="127" t="s">
        <v>343</v>
      </c>
      <c r="B125" s="128" t="s">
        <v>344</v>
      </c>
      <c r="C125" s="127">
        <v>1</v>
      </c>
      <c r="D125" s="127">
        <v>1</v>
      </c>
      <c r="E125" s="127">
        <v>2</v>
      </c>
    </row>
    <row r="126" spans="1:5" x14ac:dyDescent="0.25">
      <c r="A126" s="123" t="s">
        <v>343</v>
      </c>
      <c r="B126" s="124" t="s">
        <v>345</v>
      </c>
      <c r="C126" s="123">
        <v>4</v>
      </c>
      <c r="D126" s="123">
        <v>3</v>
      </c>
      <c r="E126" s="123">
        <v>7</v>
      </c>
    </row>
    <row r="127" spans="1:5" x14ac:dyDescent="0.25">
      <c r="A127" s="127" t="s">
        <v>343</v>
      </c>
      <c r="B127" s="128" t="s">
        <v>346</v>
      </c>
      <c r="C127" s="127">
        <v>1</v>
      </c>
      <c r="D127" s="127">
        <v>2</v>
      </c>
      <c r="E127" s="127">
        <v>3</v>
      </c>
    </row>
    <row r="128" spans="1:5" x14ac:dyDescent="0.25">
      <c r="A128" s="123" t="s">
        <v>343</v>
      </c>
      <c r="B128" s="124" t="s">
        <v>347</v>
      </c>
      <c r="C128" s="123">
        <v>4</v>
      </c>
      <c r="D128" s="123">
        <v>0</v>
      </c>
      <c r="E128" s="123">
        <v>4</v>
      </c>
    </row>
    <row r="129" spans="1:5" x14ac:dyDescent="0.25">
      <c r="A129" s="127" t="s">
        <v>343</v>
      </c>
      <c r="B129" s="128" t="s">
        <v>348</v>
      </c>
      <c r="C129" s="127">
        <v>3</v>
      </c>
      <c r="D129" s="127">
        <v>2</v>
      </c>
      <c r="E129" s="127">
        <v>5</v>
      </c>
    </row>
    <row r="130" spans="1:5" x14ac:dyDescent="0.25">
      <c r="A130" s="123" t="s">
        <v>343</v>
      </c>
      <c r="B130" s="124" t="s">
        <v>349</v>
      </c>
      <c r="C130" s="123">
        <v>2</v>
      </c>
      <c r="D130" s="123">
        <v>0</v>
      </c>
      <c r="E130" s="123">
        <v>2</v>
      </c>
    </row>
    <row r="131" spans="1:5" x14ac:dyDescent="0.25">
      <c r="A131" s="127" t="s">
        <v>343</v>
      </c>
      <c r="B131" s="128" t="s">
        <v>350</v>
      </c>
      <c r="C131" s="127">
        <v>1</v>
      </c>
      <c r="D131" s="127">
        <v>2</v>
      </c>
      <c r="E131" s="127">
        <v>3</v>
      </c>
    </row>
    <row r="132" spans="1:5" x14ac:dyDescent="0.25">
      <c r="A132" s="123" t="s">
        <v>343</v>
      </c>
      <c r="B132" s="124" t="s">
        <v>351</v>
      </c>
      <c r="C132" s="123">
        <v>1</v>
      </c>
      <c r="D132" s="123">
        <v>8</v>
      </c>
      <c r="E132" s="123">
        <v>9</v>
      </c>
    </row>
    <row r="133" spans="1:5" x14ac:dyDescent="0.25">
      <c r="A133" s="127" t="s">
        <v>343</v>
      </c>
      <c r="B133" s="128" t="s">
        <v>352</v>
      </c>
      <c r="C133" s="127">
        <v>1</v>
      </c>
      <c r="D133" s="127">
        <v>1</v>
      </c>
      <c r="E133" s="127">
        <v>2</v>
      </c>
    </row>
    <row r="134" spans="1:5" x14ac:dyDescent="0.25">
      <c r="A134" s="123" t="s">
        <v>343</v>
      </c>
      <c r="B134" s="124" t="s">
        <v>353</v>
      </c>
      <c r="C134" s="123">
        <v>2</v>
      </c>
      <c r="D134" s="123">
        <v>0</v>
      </c>
      <c r="E134" s="123">
        <v>2</v>
      </c>
    </row>
    <row r="135" spans="1:5" x14ac:dyDescent="0.25">
      <c r="A135" s="127" t="s">
        <v>343</v>
      </c>
      <c r="B135" s="128" t="s">
        <v>354</v>
      </c>
      <c r="C135" s="127">
        <v>1</v>
      </c>
      <c r="D135" s="127">
        <v>3</v>
      </c>
      <c r="E135" s="127">
        <v>4</v>
      </c>
    </row>
    <row r="136" spans="1:5" x14ac:dyDescent="0.25">
      <c r="A136" s="123" t="s">
        <v>343</v>
      </c>
      <c r="B136" s="124" t="s">
        <v>355</v>
      </c>
      <c r="C136" s="123">
        <v>2</v>
      </c>
      <c r="D136" s="123">
        <v>0</v>
      </c>
      <c r="E136" s="123">
        <v>2</v>
      </c>
    </row>
    <row r="137" spans="1:5" x14ac:dyDescent="0.25">
      <c r="A137" s="127" t="s">
        <v>343</v>
      </c>
      <c r="B137" s="128" t="s">
        <v>356</v>
      </c>
      <c r="C137" s="127">
        <v>2</v>
      </c>
      <c r="D137" s="127">
        <v>2</v>
      </c>
      <c r="E137" s="127">
        <v>4</v>
      </c>
    </row>
    <row r="138" spans="1:5" x14ac:dyDescent="0.25">
      <c r="A138" s="123" t="s">
        <v>357</v>
      </c>
      <c r="B138" s="124" t="s">
        <v>358</v>
      </c>
      <c r="C138" s="123">
        <v>4</v>
      </c>
      <c r="D138" s="123">
        <v>2</v>
      </c>
      <c r="E138" s="123">
        <v>6</v>
      </c>
    </row>
    <row r="139" spans="1:5" x14ac:dyDescent="0.25">
      <c r="A139" s="127" t="s">
        <v>357</v>
      </c>
      <c r="B139" s="128" t="s">
        <v>359</v>
      </c>
      <c r="C139" s="127">
        <v>1</v>
      </c>
      <c r="D139" s="127">
        <v>1</v>
      </c>
      <c r="E139" s="127">
        <v>2</v>
      </c>
    </row>
    <row r="140" spans="1:5" x14ac:dyDescent="0.25">
      <c r="A140" s="123" t="s">
        <v>357</v>
      </c>
      <c r="B140" s="124" t="s">
        <v>360</v>
      </c>
      <c r="C140" s="123">
        <v>1</v>
      </c>
      <c r="D140" s="123">
        <v>4</v>
      </c>
      <c r="E140" s="123">
        <v>5</v>
      </c>
    </row>
    <row r="141" spans="1:5" x14ac:dyDescent="0.25">
      <c r="A141" s="127" t="s">
        <v>361</v>
      </c>
      <c r="B141" s="128" t="s">
        <v>362</v>
      </c>
      <c r="C141" s="127">
        <v>1</v>
      </c>
      <c r="D141" s="127">
        <v>3</v>
      </c>
      <c r="E141" s="127">
        <v>4</v>
      </c>
    </row>
    <row r="142" spans="1:5" x14ac:dyDescent="0.25">
      <c r="A142" s="123" t="s">
        <v>361</v>
      </c>
      <c r="B142" s="124" t="s">
        <v>363</v>
      </c>
      <c r="C142" s="123">
        <v>3</v>
      </c>
      <c r="D142" s="123">
        <v>6</v>
      </c>
      <c r="E142" s="123">
        <v>9</v>
      </c>
    </row>
    <row r="143" spans="1:5" x14ac:dyDescent="0.25">
      <c r="A143" s="127" t="s">
        <v>361</v>
      </c>
      <c r="B143" s="128" t="s">
        <v>364</v>
      </c>
      <c r="C143" s="127">
        <v>2</v>
      </c>
      <c r="D143" s="127">
        <v>1</v>
      </c>
      <c r="E143" s="127">
        <v>3</v>
      </c>
    </row>
    <row r="144" spans="1:5" x14ac:dyDescent="0.25">
      <c r="A144" s="123" t="s">
        <v>361</v>
      </c>
      <c r="B144" s="124" t="s">
        <v>365</v>
      </c>
      <c r="C144" s="123">
        <v>1</v>
      </c>
      <c r="D144" s="123">
        <v>2</v>
      </c>
      <c r="E144" s="123">
        <v>3</v>
      </c>
    </row>
    <row r="145" spans="1:5" x14ac:dyDescent="0.25">
      <c r="A145" s="127" t="s">
        <v>366</v>
      </c>
      <c r="B145" s="128" t="s">
        <v>367</v>
      </c>
      <c r="C145" s="127">
        <v>1</v>
      </c>
      <c r="D145" s="127">
        <v>2</v>
      </c>
      <c r="E145" s="127">
        <v>3</v>
      </c>
    </row>
    <row r="146" spans="1:5" x14ac:dyDescent="0.25">
      <c r="A146" s="123" t="s">
        <v>366</v>
      </c>
      <c r="B146" s="124" t="s">
        <v>368</v>
      </c>
      <c r="C146" s="123">
        <v>4</v>
      </c>
      <c r="D146" s="123">
        <v>4</v>
      </c>
      <c r="E146" s="123">
        <v>8</v>
      </c>
    </row>
    <row r="147" spans="1:5" x14ac:dyDescent="0.25">
      <c r="A147" s="127" t="s">
        <v>369</v>
      </c>
      <c r="B147" s="128" t="s">
        <v>370</v>
      </c>
      <c r="C147" s="127">
        <v>2</v>
      </c>
      <c r="D147" s="127">
        <v>0</v>
      </c>
      <c r="E147" s="127">
        <v>2</v>
      </c>
    </row>
    <row r="148" spans="1:5" x14ac:dyDescent="0.25">
      <c r="A148" s="123" t="s">
        <v>369</v>
      </c>
      <c r="B148" s="124" t="s">
        <v>371</v>
      </c>
      <c r="C148" s="123">
        <v>2</v>
      </c>
      <c r="D148" s="123">
        <v>1</v>
      </c>
      <c r="E148" s="123">
        <v>3</v>
      </c>
    </row>
    <row r="149" spans="1:5" x14ac:dyDescent="0.25">
      <c r="A149" s="127" t="s">
        <v>369</v>
      </c>
      <c r="B149" s="128" t="s">
        <v>372</v>
      </c>
      <c r="C149" s="127">
        <v>1</v>
      </c>
      <c r="D149" s="127">
        <v>0</v>
      </c>
      <c r="E149" s="127">
        <v>1</v>
      </c>
    </row>
    <row r="150" spans="1:5" x14ac:dyDescent="0.25">
      <c r="A150" s="123" t="s">
        <v>369</v>
      </c>
      <c r="B150" s="124" t="s">
        <v>373</v>
      </c>
      <c r="C150" s="123">
        <v>1</v>
      </c>
      <c r="D150" s="123">
        <v>2</v>
      </c>
      <c r="E150" s="123">
        <v>3</v>
      </c>
    </row>
    <row r="151" spans="1:5" x14ac:dyDescent="0.25">
      <c r="A151" s="127" t="s">
        <v>369</v>
      </c>
      <c r="B151" s="128" t="s">
        <v>374</v>
      </c>
      <c r="C151" s="127">
        <v>5</v>
      </c>
      <c r="D151" s="127">
        <v>4</v>
      </c>
      <c r="E151" s="127">
        <v>9</v>
      </c>
    </row>
    <row r="152" spans="1:5" x14ac:dyDescent="0.25">
      <c r="A152" s="123" t="s">
        <v>375</v>
      </c>
      <c r="B152" s="124" t="s">
        <v>376</v>
      </c>
      <c r="C152" s="123">
        <v>2</v>
      </c>
      <c r="D152" s="123">
        <v>3</v>
      </c>
      <c r="E152" s="123">
        <v>5</v>
      </c>
    </row>
    <row r="153" spans="1:5" x14ac:dyDescent="0.25">
      <c r="A153" s="127" t="s">
        <v>375</v>
      </c>
      <c r="B153" s="128" t="s">
        <v>377</v>
      </c>
      <c r="C153" s="127">
        <v>3</v>
      </c>
      <c r="D153" s="127">
        <v>1</v>
      </c>
      <c r="E153" s="127">
        <v>4</v>
      </c>
    </row>
    <row r="154" spans="1:5" x14ac:dyDescent="0.25">
      <c r="A154" s="123" t="s">
        <v>378</v>
      </c>
      <c r="B154" s="124" t="s">
        <v>379</v>
      </c>
      <c r="C154" s="123">
        <v>2</v>
      </c>
      <c r="D154" s="123">
        <v>5</v>
      </c>
      <c r="E154" s="123">
        <v>7</v>
      </c>
    </row>
    <row r="155" spans="1:5" x14ac:dyDescent="0.25">
      <c r="A155" s="127" t="s">
        <v>380</v>
      </c>
      <c r="B155" s="128" t="s">
        <v>381</v>
      </c>
      <c r="C155" s="127">
        <v>1</v>
      </c>
      <c r="D155" s="127">
        <v>1</v>
      </c>
      <c r="E155" s="127">
        <v>2</v>
      </c>
    </row>
    <row r="156" spans="1:5" x14ac:dyDescent="0.25">
      <c r="A156" s="123" t="s">
        <v>380</v>
      </c>
      <c r="B156" s="124" t="s">
        <v>382</v>
      </c>
      <c r="C156" s="123">
        <v>5</v>
      </c>
      <c r="D156" s="123">
        <v>7</v>
      </c>
      <c r="E156" s="123">
        <v>12</v>
      </c>
    </row>
    <row r="157" spans="1:5" x14ac:dyDescent="0.25">
      <c r="A157" s="127" t="s">
        <v>380</v>
      </c>
      <c r="B157" s="128" t="s">
        <v>383</v>
      </c>
      <c r="C157" s="127">
        <v>1</v>
      </c>
      <c r="D157" s="127">
        <v>0</v>
      </c>
      <c r="E157" s="127">
        <v>1</v>
      </c>
    </row>
    <row r="158" spans="1:5" x14ac:dyDescent="0.25">
      <c r="A158" s="123" t="s">
        <v>380</v>
      </c>
      <c r="B158" s="124" t="s">
        <v>384</v>
      </c>
      <c r="C158" s="123">
        <v>6</v>
      </c>
      <c r="D158" s="123">
        <v>3</v>
      </c>
      <c r="E158" s="123">
        <v>9</v>
      </c>
    </row>
    <row r="159" spans="1:5" x14ac:dyDescent="0.25">
      <c r="A159" s="127" t="s">
        <v>385</v>
      </c>
      <c r="B159" s="128" t="s">
        <v>386</v>
      </c>
      <c r="C159" s="127">
        <v>2</v>
      </c>
      <c r="D159" s="127">
        <v>5</v>
      </c>
      <c r="E159" s="127">
        <v>7</v>
      </c>
    </row>
    <row r="160" spans="1:5" x14ac:dyDescent="0.25">
      <c r="A160" s="123" t="s">
        <v>385</v>
      </c>
      <c r="B160" s="124" t="s">
        <v>387</v>
      </c>
      <c r="C160" s="123">
        <v>2</v>
      </c>
      <c r="D160" s="123">
        <v>0</v>
      </c>
      <c r="E160" s="123">
        <v>2</v>
      </c>
    </row>
    <row r="161" spans="1:5" x14ac:dyDescent="0.25">
      <c r="A161" s="127" t="s">
        <v>385</v>
      </c>
      <c r="B161" s="128" t="s">
        <v>388</v>
      </c>
      <c r="C161" s="127">
        <v>2</v>
      </c>
      <c r="D161" s="127">
        <v>2</v>
      </c>
      <c r="E161" s="127">
        <v>4</v>
      </c>
    </row>
    <row r="162" spans="1:5" x14ac:dyDescent="0.25">
      <c r="A162" s="123" t="s">
        <v>385</v>
      </c>
      <c r="B162" s="124" t="s">
        <v>389</v>
      </c>
      <c r="C162" s="123">
        <v>2</v>
      </c>
      <c r="D162" s="123">
        <v>5</v>
      </c>
      <c r="E162" s="123">
        <v>7</v>
      </c>
    </row>
    <row r="163" spans="1:5" x14ac:dyDescent="0.25">
      <c r="A163" s="127" t="s">
        <v>385</v>
      </c>
      <c r="B163" s="128" t="s">
        <v>390</v>
      </c>
      <c r="C163" s="127">
        <v>1</v>
      </c>
      <c r="D163" s="127">
        <v>1</v>
      </c>
      <c r="E163" s="127">
        <v>2</v>
      </c>
    </row>
    <row r="164" spans="1:5" x14ac:dyDescent="0.25">
      <c r="A164" s="123" t="s">
        <v>391</v>
      </c>
      <c r="B164" s="124" t="s">
        <v>392</v>
      </c>
      <c r="C164" s="123">
        <v>2</v>
      </c>
      <c r="D164" s="123">
        <v>1</v>
      </c>
      <c r="E164" s="123">
        <v>3</v>
      </c>
    </row>
    <row r="165" spans="1:5" x14ac:dyDescent="0.25">
      <c r="A165" s="127" t="s">
        <v>391</v>
      </c>
      <c r="B165" s="128" t="s">
        <v>393</v>
      </c>
      <c r="C165" s="127">
        <v>6</v>
      </c>
      <c r="D165" s="127">
        <v>2</v>
      </c>
      <c r="E165" s="127">
        <v>8</v>
      </c>
    </row>
    <row r="166" spans="1:5" x14ac:dyDescent="0.25">
      <c r="A166" s="123" t="s">
        <v>394</v>
      </c>
      <c r="B166" s="124" t="s">
        <v>395</v>
      </c>
      <c r="C166" s="123">
        <v>4</v>
      </c>
      <c r="D166" s="123">
        <v>2</v>
      </c>
      <c r="E166" s="123">
        <v>6</v>
      </c>
    </row>
    <row r="167" spans="1:5" x14ac:dyDescent="0.25">
      <c r="A167" s="127" t="s">
        <v>394</v>
      </c>
      <c r="B167" s="128" t="s">
        <v>396</v>
      </c>
      <c r="C167" s="127">
        <v>2</v>
      </c>
      <c r="D167" s="127">
        <v>6</v>
      </c>
      <c r="E167" s="127">
        <v>8</v>
      </c>
    </row>
    <row r="168" spans="1:5" x14ac:dyDescent="0.25">
      <c r="A168" s="123" t="s">
        <v>394</v>
      </c>
      <c r="B168" s="124" t="s">
        <v>397</v>
      </c>
      <c r="C168" s="123">
        <v>1</v>
      </c>
      <c r="D168" s="123">
        <v>2</v>
      </c>
      <c r="E168" s="123">
        <v>3</v>
      </c>
    </row>
    <row r="169" spans="1:5" x14ac:dyDescent="0.25">
      <c r="A169" s="127" t="s">
        <v>394</v>
      </c>
      <c r="B169" s="128" t="s">
        <v>398</v>
      </c>
      <c r="C169" s="127">
        <v>2</v>
      </c>
      <c r="D169" s="127">
        <v>4</v>
      </c>
      <c r="E169" s="127">
        <v>6</v>
      </c>
    </row>
    <row r="170" spans="1:5" x14ac:dyDescent="0.25">
      <c r="A170" s="123" t="s">
        <v>394</v>
      </c>
      <c r="B170" s="124" t="s">
        <v>399</v>
      </c>
      <c r="C170" s="123">
        <v>2</v>
      </c>
      <c r="D170" s="123">
        <v>2</v>
      </c>
      <c r="E170" s="123">
        <v>4</v>
      </c>
    </row>
    <row r="171" spans="1:5" x14ac:dyDescent="0.25">
      <c r="A171" s="127" t="s">
        <v>394</v>
      </c>
      <c r="B171" s="128" t="s">
        <v>400</v>
      </c>
      <c r="C171" s="127">
        <v>3</v>
      </c>
      <c r="D171" s="127">
        <v>1</v>
      </c>
      <c r="E171" s="127">
        <v>4</v>
      </c>
    </row>
    <row r="172" spans="1:5" x14ac:dyDescent="0.25">
      <c r="A172" s="123" t="s">
        <v>394</v>
      </c>
      <c r="B172" s="124" t="s">
        <v>401</v>
      </c>
      <c r="C172" s="123">
        <v>1</v>
      </c>
      <c r="D172" s="123">
        <v>4</v>
      </c>
      <c r="E172" s="123">
        <v>5</v>
      </c>
    </row>
    <row r="173" spans="1:5" x14ac:dyDescent="0.25">
      <c r="A173" s="127" t="s">
        <v>394</v>
      </c>
      <c r="B173" s="128" t="s">
        <v>402</v>
      </c>
      <c r="C173" s="127">
        <v>2</v>
      </c>
      <c r="D173" s="127">
        <v>1</v>
      </c>
      <c r="E173" s="127">
        <v>3</v>
      </c>
    </row>
    <row r="174" spans="1:5" x14ac:dyDescent="0.25">
      <c r="A174" s="123" t="s">
        <v>394</v>
      </c>
      <c r="B174" s="124" t="s">
        <v>403</v>
      </c>
      <c r="C174" s="123">
        <v>2</v>
      </c>
      <c r="D174" s="123">
        <v>7</v>
      </c>
      <c r="E174" s="123">
        <v>9</v>
      </c>
    </row>
    <row r="175" spans="1:5" x14ac:dyDescent="0.25">
      <c r="A175" s="127" t="s">
        <v>394</v>
      </c>
      <c r="B175" s="128" t="s">
        <v>404</v>
      </c>
      <c r="C175" s="127">
        <v>2</v>
      </c>
      <c r="D175" s="127">
        <v>6</v>
      </c>
      <c r="E175" s="127">
        <v>8</v>
      </c>
    </row>
    <row r="176" spans="1:5" x14ac:dyDescent="0.25">
      <c r="A176" s="123" t="s">
        <v>394</v>
      </c>
      <c r="B176" s="124" t="s">
        <v>405</v>
      </c>
      <c r="C176" s="123">
        <v>2</v>
      </c>
      <c r="D176" s="123">
        <v>0</v>
      </c>
      <c r="E176" s="123">
        <v>2</v>
      </c>
    </row>
    <row r="177" spans="1:5" x14ac:dyDescent="0.25">
      <c r="A177" s="127" t="s">
        <v>394</v>
      </c>
      <c r="B177" s="128" t="s">
        <v>406</v>
      </c>
      <c r="C177" s="127">
        <v>2</v>
      </c>
      <c r="D177" s="127">
        <v>5</v>
      </c>
      <c r="E177" s="127">
        <v>7</v>
      </c>
    </row>
    <row r="178" spans="1:5" x14ac:dyDescent="0.25">
      <c r="A178" s="123" t="s">
        <v>394</v>
      </c>
      <c r="B178" s="124" t="s">
        <v>407</v>
      </c>
      <c r="C178" s="123">
        <v>2</v>
      </c>
      <c r="D178" s="123">
        <v>2</v>
      </c>
      <c r="E178" s="123">
        <v>4</v>
      </c>
    </row>
    <row r="179" spans="1:5" x14ac:dyDescent="0.25">
      <c r="A179" s="127" t="s">
        <v>394</v>
      </c>
      <c r="B179" s="128" t="s">
        <v>408</v>
      </c>
      <c r="C179" s="127">
        <v>1</v>
      </c>
      <c r="D179" s="127">
        <v>3</v>
      </c>
      <c r="E179" s="127">
        <v>4</v>
      </c>
    </row>
    <row r="180" spans="1:5" x14ac:dyDescent="0.25">
      <c r="A180" s="123" t="s">
        <v>394</v>
      </c>
      <c r="B180" s="124" t="s">
        <v>409</v>
      </c>
      <c r="C180" s="123">
        <v>2</v>
      </c>
      <c r="D180" s="123">
        <v>1</v>
      </c>
      <c r="E180" s="123">
        <v>3</v>
      </c>
    </row>
    <row r="181" spans="1:5" x14ac:dyDescent="0.25">
      <c r="A181" s="127" t="s">
        <v>394</v>
      </c>
      <c r="B181" s="128" t="s">
        <v>410</v>
      </c>
      <c r="C181" s="127">
        <v>3</v>
      </c>
      <c r="D181" s="127">
        <v>4</v>
      </c>
      <c r="E181" s="127">
        <v>7</v>
      </c>
    </row>
    <row r="182" spans="1:5" x14ac:dyDescent="0.25">
      <c r="A182" s="123" t="s">
        <v>394</v>
      </c>
      <c r="B182" s="124" t="s">
        <v>411</v>
      </c>
      <c r="C182" s="123">
        <v>2</v>
      </c>
      <c r="D182" s="123">
        <v>3</v>
      </c>
      <c r="E182" s="123">
        <v>5</v>
      </c>
    </row>
    <row r="183" spans="1:5" x14ac:dyDescent="0.25">
      <c r="A183" s="127" t="s">
        <v>394</v>
      </c>
      <c r="B183" s="128" t="s">
        <v>412</v>
      </c>
      <c r="C183" s="127">
        <v>1</v>
      </c>
      <c r="D183" s="127">
        <v>5</v>
      </c>
      <c r="E183" s="127">
        <v>6</v>
      </c>
    </row>
    <row r="184" spans="1:5" x14ac:dyDescent="0.25">
      <c r="A184" s="123" t="s">
        <v>394</v>
      </c>
      <c r="B184" s="124" t="s">
        <v>413</v>
      </c>
      <c r="C184" s="123">
        <v>1</v>
      </c>
      <c r="D184" s="123">
        <v>10</v>
      </c>
      <c r="E184" s="123">
        <v>11</v>
      </c>
    </row>
    <row r="185" spans="1:5" x14ac:dyDescent="0.25">
      <c r="A185" s="127" t="s">
        <v>414</v>
      </c>
      <c r="B185" s="128" t="s">
        <v>415</v>
      </c>
      <c r="C185" s="127">
        <v>1</v>
      </c>
      <c r="D185" s="127">
        <v>2</v>
      </c>
      <c r="E185" s="127">
        <v>3</v>
      </c>
    </row>
    <row r="186" spans="1:5" x14ac:dyDescent="0.25">
      <c r="A186" s="123" t="s">
        <v>416</v>
      </c>
      <c r="B186" s="124" t="s">
        <v>417</v>
      </c>
      <c r="C186" s="123">
        <v>1</v>
      </c>
      <c r="D186" s="123">
        <v>7</v>
      </c>
      <c r="E186" s="123">
        <v>8</v>
      </c>
    </row>
    <row r="187" spans="1:5" x14ac:dyDescent="0.25">
      <c r="A187" s="127" t="s">
        <v>416</v>
      </c>
      <c r="B187" s="128" t="s">
        <v>418</v>
      </c>
      <c r="C187" s="127">
        <v>1</v>
      </c>
      <c r="D187" s="127">
        <v>2</v>
      </c>
      <c r="E187" s="127">
        <v>3</v>
      </c>
    </row>
    <row r="188" spans="1:5" x14ac:dyDescent="0.25">
      <c r="A188" s="123" t="s">
        <v>416</v>
      </c>
      <c r="B188" s="124" t="s">
        <v>419</v>
      </c>
      <c r="C188" s="123">
        <v>2</v>
      </c>
      <c r="D188" s="123">
        <v>2</v>
      </c>
      <c r="E188" s="123">
        <v>4</v>
      </c>
    </row>
    <row r="189" spans="1:5" x14ac:dyDescent="0.25">
      <c r="A189" s="127" t="s">
        <v>420</v>
      </c>
      <c r="B189" s="128" t="s">
        <v>421</v>
      </c>
      <c r="C189" s="127">
        <v>1</v>
      </c>
      <c r="D189" s="127">
        <v>2</v>
      </c>
      <c r="E189" s="127">
        <v>3</v>
      </c>
    </row>
    <row r="190" spans="1:5" x14ac:dyDescent="0.25">
      <c r="A190" s="123" t="s">
        <v>420</v>
      </c>
      <c r="B190" s="124" t="s">
        <v>422</v>
      </c>
      <c r="C190" s="123">
        <v>0</v>
      </c>
      <c r="D190" s="123">
        <v>0</v>
      </c>
      <c r="E190" s="123">
        <v>0</v>
      </c>
    </row>
    <row r="191" spans="1:5" x14ac:dyDescent="0.25">
      <c r="A191" s="127" t="s">
        <v>420</v>
      </c>
      <c r="B191" s="128" t="s">
        <v>423</v>
      </c>
      <c r="C191" s="127">
        <v>1</v>
      </c>
      <c r="D191" s="127">
        <v>2</v>
      </c>
      <c r="E191" s="127">
        <v>3</v>
      </c>
    </row>
    <row r="192" spans="1:5" x14ac:dyDescent="0.25">
      <c r="A192" s="123" t="s">
        <v>420</v>
      </c>
      <c r="B192" s="124" t="s">
        <v>424</v>
      </c>
      <c r="C192" s="123">
        <v>6</v>
      </c>
      <c r="D192" s="123">
        <v>6</v>
      </c>
      <c r="E192" s="123">
        <v>12</v>
      </c>
    </row>
    <row r="193" spans="1:5" x14ac:dyDescent="0.25">
      <c r="A193" s="127" t="s">
        <v>420</v>
      </c>
      <c r="B193" s="128" t="s">
        <v>425</v>
      </c>
      <c r="C193" s="127">
        <v>2</v>
      </c>
      <c r="D193" s="127">
        <v>3</v>
      </c>
      <c r="E193" s="127">
        <v>5</v>
      </c>
    </row>
    <row r="194" spans="1:5" x14ac:dyDescent="0.25">
      <c r="A194" s="123" t="s">
        <v>420</v>
      </c>
      <c r="B194" s="124" t="s">
        <v>426</v>
      </c>
      <c r="C194" s="123">
        <v>1</v>
      </c>
      <c r="D194" s="123">
        <v>1</v>
      </c>
      <c r="E194" s="123">
        <v>2</v>
      </c>
    </row>
    <row r="195" spans="1:5" x14ac:dyDescent="0.25">
      <c r="A195" s="127" t="s">
        <v>427</v>
      </c>
      <c r="B195" s="128" t="s">
        <v>428</v>
      </c>
      <c r="C195" s="127">
        <v>0</v>
      </c>
      <c r="D195" s="127">
        <v>1</v>
      </c>
      <c r="E195" s="127">
        <v>1</v>
      </c>
    </row>
    <row r="196" spans="1:5" x14ac:dyDescent="0.25">
      <c r="A196" s="123" t="s">
        <v>427</v>
      </c>
      <c r="B196" s="124" t="s">
        <v>429</v>
      </c>
      <c r="C196" s="123">
        <v>2</v>
      </c>
      <c r="D196" s="123">
        <v>2</v>
      </c>
      <c r="E196" s="123">
        <v>4</v>
      </c>
    </row>
    <row r="197" spans="1:5" x14ac:dyDescent="0.25">
      <c r="A197" s="127" t="s">
        <v>427</v>
      </c>
      <c r="B197" s="128" t="s">
        <v>430</v>
      </c>
      <c r="C197" s="127">
        <v>3</v>
      </c>
      <c r="D197" s="127">
        <v>3</v>
      </c>
      <c r="E197" s="127">
        <v>6</v>
      </c>
    </row>
    <row r="198" spans="1:5" x14ac:dyDescent="0.25">
      <c r="A198" s="123" t="s">
        <v>427</v>
      </c>
      <c r="B198" s="124" t="s">
        <v>431</v>
      </c>
      <c r="C198" s="123">
        <v>2</v>
      </c>
      <c r="D198" s="123">
        <v>4</v>
      </c>
      <c r="E198" s="123">
        <v>6</v>
      </c>
    </row>
    <row r="199" spans="1:5" x14ac:dyDescent="0.25">
      <c r="A199" s="127" t="s">
        <v>427</v>
      </c>
      <c r="B199" s="128" t="s">
        <v>432</v>
      </c>
      <c r="C199" s="127">
        <v>2</v>
      </c>
      <c r="D199" s="127">
        <v>1</v>
      </c>
      <c r="E199" s="127">
        <v>3</v>
      </c>
    </row>
    <row r="200" spans="1:5" x14ac:dyDescent="0.25">
      <c r="A200" s="123" t="s">
        <v>427</v>
      </c>
      <c r="B200" s="124" t="s">
        <v>433</v>
      </c>
      <c r="C200" s="123">
        <v>3</v>
      </c>
      <c r="D200" s="123">
        <v>5</v>
      </c>
      <c r="E200" s="123">
        <v>8</v>
      </c>
    </row>
    <row r="201" spans="1:5" x14ac:dyDescent="0.25">
      <c r="A201" s="127" t="s">
        <v>427</v>
      </c>
      <c r="B201" s="128" t="s">
        <v>434</v>
      </c>
      <c r="C201" s="127">
        <v>1</v>
      </c>
      <c r="D201" s="127">
        <v>4</v>
      </c>
      <c r="E201" s="127">
        <v>5</v>
      </c>
    </row>
    <row r="202" spans="1:5" x14ac:dyDescent="0.25">
      <c r="A202" s="123" t="s">
        <v>435</v>
      </c>
      <c r="B202" s="124" t="s">
        <v>436</v>
      </c>
      <c r="C202" s="123">
        <v>1</v>
      </c>
      <c r="D202" s="123">
        <v>1</v>
      </c>
      <c r="E202" s="123">
        <v>2</v>
      </c>
    </row>
    <row r="203" spans="1:5" x14ac:dyDescent="0.25">
      <c r="A203" s="127" t="s">
        <v>435</v>
      </c>
      <c r="B203" s="128" t="s">
        <v>437</v>
      </c>
      <c r="C203" s="127">
        <v>2</v>
      </c>
      <c r="D203" s="127">
        <v>7</v>
      </c>
      <c r="E203" s="127">
        <v>9</v>
      </c>
    </row>
    <row r="204" spans="1:5" x14ac:dyDescent="0.25">
      <c r="A204" s="123" t="s">
        <v>435</v>
      </c>
      <c r="B204" s="124" t="s">
        <v>438</v>
      </c>
      <c r="C204" s="123">
        <v>2</v>
      </c>
      <c r="D204" s="123">
        <v>2</v>
      </c>
      <c r="E204" s="123">
        <v>4</v>
      </c>
    </row>
    <row r="205" spans="1:5" x14ac:dyDescent="0.25">
      <c r="A205" s="127" t="s">
        <v>435</v>
      </c>
      <c r="B205" s="128" t="s">
        <v>439</v>
      </c>
      <c r="C205" s="127">
        <v>2</v>
      </c>
      <c r="D205" s="127">
        <v>6</v>
      </c>
      <c r="E205" s="127">
        <v>8</v>
      </c>
    </row>
    <row r="206" spans="1:5" x14ac:dyDescent="0.25">
      <c r="A206" s="123" t="s">
        <v>435</v>
      </c>
      <c r="B206" s="124" t="s">
        <v>440</v>
      </c>
      <c r="C206" s="123">
        <v>1</v>
      </c>
      <c r="D206" s="123">
        <v>10</v>
      </c>
      <c r="E206" s="123">
        <v>11</v>
      </c>
    </row>
    <row r="207" spans="1:5" x14ac:dyDescent="0.25">
      <c r="A207" s="127" t="s">
        <v>441</v>
      </c>
      <c r="B207" s="128" t="s">
        <v>442</v>
      </c>
      <c r="C207" s="127">
        <v>4</v>
      </c>
      <c r="D207" s="127">
        <v>2</v>
      </c>
      <c r="E207" s="127">
        <v>6</v>
      </c>
    </row>
    <row r="208" spans="1:5" x14ac:dyDescent="0.25">
      <c r="A208" s="123" t="s">
        <v>443</v>
      </c>
      <c r="B208" s="124" t="s">
        <v>444</v>
      </c>
      <c r="C208" s="123">
        <v>2</v>
      </c>
      <c r="D208" s="123">
        <v>6</v>
      </c>
      <c r="E208" s="123">
        <v>8</v>
      </c>
    </row>
    <row r="209" spans="1:5" x14ac:dyDescent="0.25">
      <c r="A209" s="127" t="s">
        <v>445</v>
      </c>
      <c r="B209" s="128" t="s">
        <v>446</v>
      </c>
      <c r="C209" s="127">
        <v>1</v>
      </c>
      <c r="D209" s="127">
        <v>1</v>
      </c>
      <c r="E209" s="127">
        <v>2</v>
      </c>
    </row>
    <row r="210" spans="1:5" x14ac:dyDescent="0.25">
      <c r="A210" s="123" t="s">
        <v>445</v>
      </c>
      <c r="B210" s="124" t="s">
        <v>447</v>
      </c>
      <c r="C210" s="123">
        <v>4</v>
      </c>
      <c r="D210" s="123">
        <v>2</v>
      </c>
      <c r="E210" s="123">
        <v>6</v>
      </c>
    </row>
    <row r="211" spans="1:5" x14ac:dyDescent="0.25">
      <c r="A211" s="127" t="s">
        <v>445</v>
      </c>
      <c r="B211" s="128" t="s">
        <v>448</v>
      </c>
      <c r="C211" s="127">
        <v>2</v>
      </c>
      <c r="D211" s="127">
        <v>11</v>
      </c>
      <c r="E211" s="127">
        <v>13</v>
      </c>
    </row>
    <row r="212" spans="1:5" x14ac:dyDescent="0.25">
      <c r="A212" s="123" t="s">
        <v>445</v>
      </c>
      <c r="B212" s="124" t="s">
        <v>449</v>
      </c>
      <c r="C212" s="123">
        <v>0</v>
      </c>
      <c r="D212" s="123">
        <v>4</v>
      </c>
      <c r="E212" s="123">
        <v>4</v>
      </c>
    </row>
    <row r="213" spans="1:5" x14ac:dyDescent="0.25">
      <c r="A213" s="127" t="s">
        <v>445</v>
      </c>
      <c r="B213" s="128" t="s">
        <v>450</v>
      </c>
      <c r="C213" s="127">
        <v>1</v>
      </c>
      <c r="D213" s="127">
        <v>6</v>
      </c>
      <c r="E213" s="127">
        <v>7</v>
      </c>
    </row>
    <row r="214" spans="1:5" x14ac:dyDescent="0.25">
      <c r="A214" s="123" t="s">
        <v>445</v>
      </c>
      <c r="B214" s="124" t="s">
        <v>451</v>
      </c>
      <c r="C214" s="123">
        <v>1</v>
      </c>
      <c r="D214" s="123">
        <v>2</v>
      </c>
      <c r="E214" s="123">
        <v>3</v>
      </c>
    </row>
    <row r="215" spans="1:5" x14ac:dyDescent="0.25">
      <c r="A215" s="127" t="s">
        <v>445</v>
      </c>
      <c r="B215" s="128" t="s">
        <v>452</v>
      </c>
      <c r="C215" s="127">
        <v>2</v>
      </c>
      <c r="D215" s="127">
        <v>3</v>
      </c>
      <c r="E215" s="127">
        <v>5</v>
      </c>
    </row>
    <row r="216" spans="1:5" x14ac:dyDescent="0.25">
      <c r="A216" s="123" t="s">
        <v>445</v>
      </c>
      <c r="B216" s="124" t="s">
        <v>453</v>
      </c>
      <c r="C216" s="123">
        <v>1</v>
      </c>
      <c r="D216" s="123">
        <v>6</v>
      </c>
      <c r="E216" s="123">
        <v>7</v>
      </c>
    </row>
    <row r="217" spans="1:5" x14ac:dyDescent="0.25">
      <c r="A217" s="127" t="s">
        <v>445</v>
      </c>
      <c r="B217" s="128" t="s">
        <v>454</v>
      </c>
      <c r="C217" s="127">
        <v>2</v>
      </c>
      <c r="D217" s="127">
        <v>4</v>
      </c>
      <c r="E217" s="127">
        <v>6</v>
      </c>
    </row>
    <row r="218" spans="1:5" x14ac:dyDescent="0.25">
      <c r="A218" s="123" t="s">
        <v>455</v>
      </c>
      <c r="B218" s="124" t="s">
        <v>456</v>
      </c>
      <c r="C218" s="123">
        <v>3</v>
      </c>
      <c r="D218" s="123">
        <v>3</v>
      </c>
      <c r="E218" s="123">
        <v>6</v>
      </c>
    </row>
    <row r="219" spans="1:5" x14ac:dyDescent="0.25">
      <c r="A219" s="127" t="s">
        <v>457</v>
      </c>
      <c r="B219" s="128" t="s">
        <v>458</v>
      </c>
      <c r="C219" s="127">
        <v>3</v>
      </c>
      <c r="D219" s="127">
        <v>2</v>
      </c>
      <c r="E219" s="127">
        <v>5</v>
      </c>
    </row>
    <row r="220" spans="1:5" x14ac:dyDescent="0.25">
      <c r="A220" s="123" t="s">
        <v>457</v>
      </c>
      <c r="B220" s="124" t="s">
        <v>459</v>
      </c>
      <c r="C220" s="123">
        <v>6</v>
      </c>
      <c r="D220" s="123">
        <v>3</v>
      </c>
      <c r="E220" s="123">
        <v>9</v>
      </c>
    </row>
    <row r="221" spans="1:5" x14ac:dyDescent="0.25">
      <c r="A221" s="127" t="s">
        <v>457</v>
      </c>
      <c r="B221" s="128" t="s">
        <v>460</v>
      </c>
      <c r="C221" s="127">
        <v>1</v>
      </c>
      <c r="D221" s="127">
        <v>3</v>
      </c>
      <c r="E221" s="127">
        <v>4</v>
      </c>
    </row>
    <row r="222" spans="1:5" x14ac:dyDescent="0.25">
      <c r="A222" s="123" t="s">
        <v>457</v>
      </c>
      <c r="B222" s="124" t="s">
        <v>461</v>
      </c>
      <c r="C222" s="123">
        <v>1</v>
      </c>
      <c r="D222" s="123">
        <v>1</v>
      </c>
      <c r="E222" s="123">
        <v>2</v>
      </c>
    </row>
    <row r="223" spans="1:5" x14ac:dyDescent="0.25">
      <c r="A223" s="127" t="s">
        <v>457</v>
      </c>
      <c r="B223" s="128" t="s">
        <v>462</v>
      </c>
      <c r="C223" s="127">
        <v>2</v>
      </c>
      <c r="D223" s="127">
        <v>1</v>
      </c>
      <c r="E223" s="127">
        <v>3</v>
      </c>
    </row>
    <row r="224" spans="1:5" x14ac:dyDescent="0.25">
      <c r="A224" s="123" t="s">
        <v>457</v>
      </c>
      <c r="B224" s="124" t="s">
        <v>463</v>
      </c>
      <c r="C224" s="123">
        <v>2</v>
      </c>
      <c r="D224" s="123">
        <v>0</v>
      </c>
      <c r="E224" s="123">
        <v>2</v>
      </c>
    </row>
    <row r="225" spans="1:5" x14ac:dyDescent="0.25">
      <c r="A225" s="127" t="s">
        <v>464</v>
      </c>
      <c r="B225" s="128" t="s">
        <v>465</v>
      </c>
      <c r="C225" s="127">
        <v>1</v>
      </c>
      <c r="D225" s="127">
        <v>3</v>
      </c>
      <c r="E225" s="127">
        <v>4</v>
      </c>
    </row>
    <row r="226" spans="1:5" x14ac:dyDescent="0.25">
      <c r="A226" s="123" t="s">
        <v>464</v>
      </c>
      <c r="B226" s="124" t="s">
        <v>466</v>
      </c>
      <c r="C226" s="123">
        <v>2</v>
      </c>
      <c r="D226" s="123">
        <v>1</v>
      </c>
      <c r="E226" s="123">
        <v>3</v>
      </c>
    </row>
    <row r="227" spans="1:5" x14ac:dyDescent="0.25">
      <c r="A227" s="127" t="s">
        <v>464</v>
      </c>
      <c r="B227" s="128" t="s">
        <v>467</v>
      </c>
      <c r="C227" s="127">
        <v>4</v>
      </c>
      <c r="D227" s="127">
        <v>0</v>
      </c>
      <c r="E227" s="127">
        <v>4</v>
      </c>
    </row>
    <row r="228" spans="1:5" x14ac:dyDescent="0.25">
      <c r="A228" s="123" t="s">
        <v>464</v>
      </c>
      <c r="B228" s="124" t="s">
        <v>468</v>
      </c>
      <c r="C228" s="123">
        <v>2</v>
      </c>
      <c r="D228" s="123">
        <v>2</v>
      </c>
      <c r="E228" s="123">
        <v>4</v>
      </c>
    </row>
    <row r="229" spans="1:5" x14ac:dyDescent="0.25">
      <c r="A229" s="127" t="s">
        <v>464</v>
      </c>
      <c r="B229" s="128" t="s">
        <v>469</v>
      </c>
      <c r="C229" s="127">
        <v>2</v>
      </c>
      <c r="D229" s="127">
        <v>1</v>
      </c>
      <c r="E229" s="127">
        <v>3</v>
      </c>
    </row>
    <row r="230" spans="1:5" x14ac:dyDescent="0.25">
      <c r="A230" s="123" t="s">
        <v>464</v>
      </c>
      <c r="B230" s="124" t="s">
        <v>470</v>
      </c>
      <c r="C230" s="123">
        <v>11</v>
      </c>
      <c r="D230" s="123">
        <v>0</v>
      </c>
      <c r="E230" s="123">
        <v>11</v>
      </c>
    </row>
    <row r="231" spans="1:5" x14ac:dyDescent="0.25">
      <c r="A231" s="127" t="s">
        <v>464</v>
      </c>
      <c r="B231" s="128" t="s">
        <v>471</v>
      </c>
      <c r="C231" s="127">
        <v>2</v>
      </c>
      <c r="D231" s="127">
        <v>0</v>
      </c>
      <c r="E231" s="127">
        <v>2</v>
      </c>
    </row>
    <row r="232" spans="1:5" x14ac:dyDescent="0.25">
      <c r="A232" s="123" t="s">
        <v>464</v>
      </c>
      <c r="B232" s="124" t="s">
        <v>472</v>
      </c>
      <c r="C232" s="123">
        <v>2</v>
      </c>
      <c r="D232" s="123">
        <v>1</v>
      </c>
      <c r="E232" s="123">
        <v>3</v>
      </c>
    </row>
    <row r="233" spans="1:5" x14ac:dyDescent="0.25">
      <c r="A233" s="127" t="s">
        <v>473</v>
      </c>
      <c r="B233" s="128" t="s">
        <v>474</v>
      </c>
      <c r="C233" s="127">
        <v>2</v>
      </c>
      <c r="D233" s="127">
        <v>1</v>
      </c>
      <c r="E233" s="127">
        <v>3</v>
      </c>
    </row>
    <row r="234" spans="1:5" x14ac:dyDescent="0.25">
      <c r="A234" s="123" t="s">
        <v>475</v>
      </c>
      <c r="B234" s="124" t="s">
        <v>476</v>
      </c>
      <c r="C234" s="123">
        <v>2</v>
      </c>
      <c r="D234" s="123">
        <v>1</v>
      </c>
      <c r="E234" s="123">
        <v>3</v>
      </c>
    </row>
    <row r="235" spans="1:5" x14ac:dyDescent="0.25">
      <c r="A235" s="127" t="s">
        <v>477</v>
      </c>
      <c r="B235" s="128" t="s">
        <v>478</v>
      </c>
      <c r="C235" s="127">
        <v>4</v>
      </c>
      <c r="D235" s="127">
        <v>2</v>
      </c>
      <c r="E235" s="127">
        <v>6</v>
      </c>
    </row>
    <row r="236" spans="1:5" x14ac:dyDescent="0.25">
      <c r="A236" s="123" t="s">
        <v>477</v>
      </c>
      <c r="B236" s="124" t="s">
        <v>479</v>
      </c>
      <c r="C236" s="123">
        <v>1</v>
      </c>
      <c r="D236" s="123">
        <v>3</v>
      </c>
      <c r="E236" s="123">
        <v>4</v>
      </c>
    </row>
    <row r="237" spans="1:5" x14ac:dyDescent="0.25">
      <c r="A237" s="127" t="s">
        <v>477</v>
      </c>
      <c r="B237" s="128" t="s">
        <v>480</v>
      </c>
      <c r="C237" s="127">
        <v>2</v>
      </c>
      <c r="D237" s="127">
        <v>1</v>
      </c>
      <c r="E237" s="127">
        <v>3</v>
      </c>
    </row>
    <row r="238" spans="1:5" x14ac:dyDescent="0.25">
      <c r="A238" s="123" t="s">
        <v>477</v>
      </c>
      <c r="B238" s="124" t="s">
        <v>481</v>
      </c>
      <c r="C238" s="123">
        <v>1</v>
      </c>
      <c r="D238" s="123">
        <v>3</v>
      </c>
      <c r="E238" s="123">
        <v>4</v>
      </c>
    </row>
    <row r="239" spans="1:5" x14ac:dyDescent="0.25">
      <c r="A239" s="127" t="s">
        <v>477</v>
      </c>
      <c r="B239" s="128" t="s">
        <v>482</v>
      </c>
      <c r="C239" s="127">
        <v>1</v>
      </c>
      <c r="D239" s="127">
        <v>3</v>
      </c>
      <c r="E239" s="127">
        <v>4</v>
      </c>
    </row>
    <row r="240" spans="1:5" x14ac:dyDescent="0.25">
      <c r="A240" s="123" t="s">
        <v>483</v>
      </c>
      <c r="B240" s="124" t="s">
        <v>484</v>
      </c>
      <c r="C240" s="123">
        <v>3</v>
      </c>
      <c r="D240" s="123">
        <v>0</v>
      </c>
      <c r="E240" s="123">
        <v>3</v>
      </c>
    </row>
    <row r="241" spans="1:5" x14ac:dyDescent="0.25">
      <c r="A241" s="127" t="s">
        <v>483</v>
      </c>
      <c r="B241" s="128" t="s">
        <v>485</v>
      </c>
      <c r="C241" s="127">
        <v>2</v>
      </c>
      <c r="D241" s="127">
        <v>0</v>
      </c>
      <c r="E241" s="127">
        <v>2</v>
      </c>
    </row>
    <row r="242" spans="1:5" x14ac:dyDescent="0.25">
      <c r="A242" s="123" t="s">
        <v>483</v>
      </c>
      <c r="B242" s="124" t="s">
        <v>486</v>
      </c>
      <c r="C242" s="123">
        <v>2</v>
      </c>
      <c r="D242" s="123">
        <v>1</v>
      </c>
      <c r="E242" s="123">
        <v>3</v>
      </c>
    </row>
    <row r="243" spans="1:5" x14ac:dyDescent="0.25">
      <c r="A243" s="127" t="s">
        <v>483</v>
      </c>
      <c r="B243" s="128" t="s">
        <v>487</v>
      </c>
      <c r="C243" s="127">
        <v>3</v>
      </c>
      <c r="D243" s="127">
        <v>6</v>
      </c>
      <c r="E243" s="127">
        <v>9</v>
      </c>
    </row>
    <row r="244" spans="1:5" x14ac:dyDescent="0.25">
      <c r="A244" s="123" t="s">
        <v>483</v>
      </c>
      <c r="B244" s="124" t="s">
        <v>488</v>
      </c>
      <c r="C244" s="123">
        <v>2</v>
      </c>
      <c r="D244" s="123">
        <v>0</v>
      </c>
      <c r="E244" s="123">
        <v>2</v>
      </c>
    </row>
    <row r="245" spans="1:5" x14ac:dyDescent="0.25">
      <c r="A245" s="127" t="s">
        <v>483</v>
      </c>
      <c r="B245" s="128" t="s">
        <v>489</v>
      </c>
      <c r="C245" s="127">
        <v>1</v>
      </c>
      <c r="D245" s="127">
        <v>4</v>
      </c>
      <c r="E245" s="127">
        <v>5</v>
      </c>
    </row>
    <row r="246" spans="1:5" x14ac:dyDescent="0.25">
      <c r="A246" s="123" t="s">
        <v>483</v>
      </c>
      <c r="B246" s="124" t="s">
        <v>490</v>
      </c>
      <c r="C246" s="123">
        <v>3</v>
      </c>
      <c r="D246" s="123">
        <v>2</v>
      </c>
      <c r="E246" s="123">
        <v>5</v>
      </c>
    </row>
    <row r="247" spans="1:5" x14ac:dyDescent="0.25">
      <c r="A247" s="127" t="s">
        <v>483</v>
      </c>
      <c r="B247" s="128" t="s">
        <v>491</v>
      </c>
      <c r="C247" s="127">
        <v>1</v>
      </c>
      <c r="D247" s="127">
        <v>4</v>
      </c>
      <c r="E247" s="127">
        <v>5</v>
      </c>
    </row>
    <row r="248" spans="1:5" x14ac:dyDescent="0.25">
      <c r="A248" s="123" t="s">
        <v>492</v>
      </c>
      <c r="B248" s="124" t="s">
        <v>493</v>
      </c>
      <c r="C248" s="123">
        <v>2</v>
      </c>
      <c r="D248" s="123">
        <v>0</v>
      </c>
      <c r="E248" s="123">
        <v>2</v>
      </c>
    </row>
    <row r="249" spans="1:5" x14ac:dyDescent="0.25">
      <c r="A249" s="127" t="s">
        <v>494</v>
      </c>
      <c r="B249" s="128" t="s">
        <v>495</v>
      </c>
      <c r="C249" s="127">
        <v>2</v>
      </c>
      <c r="D249" s="127">
        <v>1</v>
      </c>
      <c r="E249" s="127">
        <v>3</v>
      </c>
    </row>
    <row r="250" spans="1:5" x14ac:dyDescent="0.25">
      <c r="A250" s="123" t="s">
        <v>494</v>
      </c>
      <c r="B250" s="124" t="s">
        <v>496</v>
      </c>
      <c r="C250" s="123">
        <v>2</v>
      </c>
      <c r="D250" s="123">
        <v>6</v>
      </c>
      <c r="E250" s="123">
        <v>8</v>
      </c>
    </row>
    <row r="251" spans="1:5" x14ac:dyDescent="0.25">
      <c r="A251" s="127" t="s">
        <v>494</v>
      </c>
      <c r="B251" s="128" t="s">
        <v>497</v>
      </c>
      <c r="C251" s="127">
        <v>2</v>
      </c>
      <c r="D251" s="127">
        <v>0</v>
      </c>
      <c r="E251" s="127">
        <v>2</v>
      </c>
    </row>
    <row r="252" spans="1:5" x14ac:dyDescent="0.25">
      <c r="A252" s="123" t="s">
        <v>494</v>
      </c>
      <c r="B252" s="124" t="s">
        <v>498</v>
      </c>
      <c r="C252" s="123">
        <v>2</v>
      </c>
      <c r="D252" s="123">
        <v>7</v>
      </c>
      <c r="E252" s="123">
        <v>9</v>
      </c>
    </row>
    <row r="253" spans="1:5" x14ac:dyDescent="0.25">
      <c r="A253" s="127" t="s">
        <v>494</v>
      </c>
      <c r="B253" s="128" t="s">
        <v>499</v>
      </c>
      <c r="C253" s="127">
        <v>2</v>
      </c>
      <c r="D253" s="127">
        <v>2</v>
      </c>
      <c r="E253" s="127">
        <v>4</v>
      </c>
    </row>
    <row r="254" spans="1:5" ht="13" thickBot="1" x14ac:dyDescent="0.3">
      <c r="A254" s="153" t="s">
        <v>494</v>
      </c>
      <c r="B254" s="154" t="s">
        <v>500</v>
      </c>
      <c r="C254" s="153">
        <v>2</v>
      </c>
      <c r="D254" s="153">
        <v>0</v>
      </c>
      <c r="E254" s="153">
        <v>2</v>
      </c>
    </row>
    <row r="255" spans="1:5" ht="13" x14ac:dyDescent="0.3">
      <c r="A255" s="299"/>
      <c r="B255" s="302" t="s">
        <v>512</v>
      </c>
      <c r="C255" s="299">
        <f>SUM(C4:C254)</f>
        <v>483</v>
      </c>
      <c r="D255" s="299">
        <f t="shared" ref="D255:E255" si="0">SUM(D4:D254)</f>
        <v>721</v>
      </c>
      <c r="E255" s="304">
        <f t="shared" si="0"/>
        <v>1204</v>
      </c>
    </row>
    <row r="256" spans="1:5" ht="13.5" thickBot="1" x14ac:dyDescent="0.3">
      <c r="A256" s="300"/>
      <c r="B256" s="301" t="s">
        <v>632</v>
      </c>
      <c r="C256" s="303">
        <f>C255/E255*100</f>
        <v>40.116279069767444</v>
      </c>
      <c r="D256" s="303">
        <f>D255/E255*100</f>
        <v>59.883720930232556</v>
      </c>
      <c r="E256" s="303">
        <v>100</v>
      </c>
    </row>
    <row r="258" spans="1:1" x14ac:dyDescent="0.25">
      <c r="A258" s="11" t="s">
        <v>503</v>
      </c>
    </row>
    <row r="259" spans="1:1" x14ac:dyDescent="0.25">
      <c r="A259" s="12" t="s">
        <v>773</v>
      </c>
    </row>
  </sheetData>
  <autoFilter ref="A3:E3"/>
  <mergeCells count="1">
    <mergeCell ref="A2:B2"/>
  </mergeCells>
  <hyperlinks>
    <hyperlink ref="A2:B2" location="TOC!A1" display="Return to Table of Contents"/>
  </hyperlinks>
  <pageMargins left="0.25" right="0.25" top="0.75" bottom="0.75" header="0.3" footer="0.3"/>
  <pageSetup scale="81" fitToHeight="0" orientation="portrait" horizontalDpi="1200" verticalDpi="1200" r:id="rId1"/>
  <headerFooter>
    <oddHeader>&amp;L&amp;"Arial,Bold"2018-19 Survey of Allied Dental Education
Report 2 - Dental Assisting Education Programs</oddHeader>
  </headerFooter>
  <rowBreaks count="4" manualBreakCount="4">
    <brk id="63" max="4" man="1"/>
    <brk id="124" max="4" man="1"/>
    <brk id="188" max="4" man="1"/>
    <brk id="247" max="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8"/>
  <sheetViews>
    <sheetView zoomScaleNormal="100" workbookViewId="0">
      <pane xSplit="2" ySplit="3" topLeftCell="C4" activePane="bottomRight" state="frozen"/>
      <selection pane="topRight" activeCell="C1" sqref="C1"/>
      <selection pane="bottomLeft" activeCell="A4" sqref="A4"/>
      <selection pane="bottomRight" activeCell="A2" sqref="A2:B2"/>
    </sheetView>
  </sheetViews>
  <sheetFormatPr defaultColWidth="9.1796875" defaultRowHeight="12.5" x14ac:dyDescent="0.25"/>
  <cols>
    <col min="1" max="1" width="5.81640625" style="150" customWidth="1"/>
    <col min="2" max="2" width="85.1796875" style="150" customWidth="1"/>
    <col min="3" max="11" width="13.1796875" style="150" customWidth="1"/>
    <col min="12" max="16384" width="9.1796875" style="118"/>
  </cols>
  <sheetData>
    <row r="1" spans="1:11" ht="13" x14ac:dyDescent="0.3">
      <c r="A1" s="382" t="s">
        <v>37</v>
      </c>
      <c r="B1" s="382"/>
    </row>
    <row r="2" spans="1:11" x14ac:dyDescent="0.25">
      <c r="A2" s="374" t="s">
        <v>5</v>
      </c>
      <c r="B2" s="374"/>
    </row>
    <row r="3" spans="1:11" ht="37.4" customHeight="1" x14ac:dyDescent="0.3">
      <c r="A3" s="281" t="s">
        <v>197</v>
      </c>
      <c r="B3" s="121" t="s">
        <v>198</v>
      </c>
      <c r="C3" s="252" t="s">
        <v>735</v>
      </c>
      <c r="D3" s="252" t="s">
        <v>736</v>
      </c>
      <c r="E3" s="252" t="s">
        <v>737</v>
      </c>
      <c r="F3" s="252" t="s">
        <v>738</v>
      </c>
      <c r="G3" s="252" t="s">
        <v>739</v>
      </c>
      <c r="H3" s="252" t="s">
        <v>740</v>
      </c>
      <c r="I3" s="252" t="s">
        <v>741</v>
      </c>
      <c r="J3" s="252" t="s">
        <v>742</v>
      </c>
      <c r="K3" s="252" t="s">
        <v>743</v>
      </c>
    </row>
    <row r="4" spans="1:11" x14ac:dyDescent="0.25">
      <c r="A4" s="123" t="s">
        <v>201</v>
      </c>
      <c r="B4" s="124" t="s">
        <v>202</v>
      </c>
      <c r="C4" s="123" t="s">
        <v>194</v>
      </c>
      <c r="D4" s="123" t="s">
        <v>194</v>
      </c>
      <c r="E4" s="123" t="s">
        <v>194</v>
      </c>
      <c r="F4" s="123" t="s">
        <v>194</v>
      </c>
      <c r="G4" s="123" t="s">
        <v>194</v>
      </c>
      <c r="H4" s="123" t="s">
        <v>194</v>
      </c>
      <c r="I4" s="123" t="s">
        <v>194</v>
      </c>
      <c r="J4" s="123" t="s">
        <v>194</v>
      </c>
      <c r="K4" s="123" t="s">
        <v>194</v>
      </c>
    </row>
    <row r="5" spans="1:11" x14ac:dyDescent="0.25">
      <c r="A5" s="127" t="s">
        <v>201</v>
      </c>
      <c r="B5" s="128" t="s">
        <v>204</v>
      </c>
      <c r="C5" s="127" t="s">
        <v>194</v>
      </c>
      <c r="D5" s="127" t="s">
        <v>194</v>
      </c>
      <c r="E5" s="127" t="s">
        <v>194</v>
      </c>
      <c r="F5" s="127" t="s">
        <v>194</v>
      </c>
      <c r="G5" s="127" t="s">
        <v>194</v>
      </c>
      <c r="H5" s="127" t="s">
        <v>194</v>
      </c>
      <c r="I5" s="127" t="s">
        <v>194</v>
      </c>
      <c r="J5" s="127" t="s">
        <v>194</v>
      </c>
      <c r="K5" s="127" t="s">
        <v>194</v>
      </c>
    </row>
    <row r="6" spans="1:11" x14ac:dyDescent="0.25">
      <c r="A6" s="123" t="s">
        <v>201</v>
      </c>
      <c r="B6" s="124" t="s">
        <v>205</v>
      </c>
      <c r="C6" s="123" t="s">
        <v>194</v>
      </c>
      <c r="D6" s="123" t="s">
        <v>194</v>
      </c>
      <c r="E6" s="123" t="s">
        <v>194</v>
      </c>
      <c r="F6" s="123" t="s">
        <v>194</v>
      </c>
      <c r="G6" s="123" t="s">
        <v>194</v>
      </c>
      <c r="H6" s="123" t="s">
        <v>194</v>
      </c>
      <c r="I6" s="123" t="s">
        <v>194</v>
      </c>
      <c r="J6" s="123" t="s">
        <v>194</v>
      </c>
      <c r="K6" s="123" t="s">
        <v>194</v>
      </c>
    </row>
    <row r="7" spans="1:11" x14ac:dyDescent="0.25">
      <c r="A7" s="127" t="s">
        <v>201</v>
      </c>
      <c r="B7" s="128" t="s">
        <v>206</v>
      </c>
      <c r="C7" s="127" t="s">
        <v>194</v>
      </c>
      <c r="D7" s="127" t="s">
        <v>194</v>
      </c>
      <c r="E7" s="127" t="s">
        <v>194</v>
      </c>
      <c r="F7" s="127" t="s">
        <v>194</v>
      </c>
      <c r="G7" s="127" t="s">
        <v>194</v>
      </c>
      <c r="H7" s="127" t="s">
        <v>194</v>
      </c>
      <c r="I7" s="127" t="s">
        <v>194</v>
      </c>
      <c r="J7" s="127" t="s">
        <v>194</v>
      </c>
      <c r="K7" s="127" t="s">
        <v>194</v>
      </c>
    </row>
    <row r="8" spans="1:11" x14ac:dyDescent="0.25">
      <c r="A8" s="123" t="s">
        <v>201</v>
      </c>
      <c r="B8" s="124" t="s">
        <v>207</v>
      </c>
      <c r="C8" s="123" t="s">
        <v>194</v>
      </c>
      <c r="D8" s="123" t="s">
        <v>194</v>
      </c>
      <c r="E8" s="123" t="s">
        <v>194</v>
      </c>
      <c r="F8" s="123" t="s">
        <v>194</v>
      </c>
      <c r="G8" s="123" t="s">
        <v>194</v>
      </c>
      <c r="H8" s="123" t="s">
        <v>194</v>
      </c>
      <c r="I8" s="123" t="s">
        <v>194</v>
      </c>
      <c r="J8" s="123" t="s">
        <v>193</v>
      </c>
      <c r="K8" s="123" t="s">
        <v>194</v>
      </c>
    </row>
    <row r="9" spans="1:11" x14ac:dyDescent="0.25">
      <c r="A9" s="127" t="s">
        <v>208</v>
      </c>
      <c r="B9" s="128" t="s">
        <v>209</v>
      </c>
      <c r="C9" s="127" t="s">
        <v>194</v>
      </c>
      <c r="D9" s="127" t="s">
        <v>194</v>
      </c>
      <c r="E9" s="127" t="s">
        <v>194</v>
      </c>
      <c r="F9" s="127" t="s">
        <v>194</v>
      </c>
      <c r="G9" s="127" t="s">
        <v>194</v>
      </c>
      <c r="H9" s="127" t="s">
        <v>194</v>
      </c>
      <c r="I9" s="127" t="s">
        <v>194</v>
      </c>
      <c r="J9" s="127" t="s">
        <v>193</v>
      </c>
      <c r="K9" s="127" t="s">
        <v>194</v>
      </c>
    </row>
    <row r="10" spans="1:11" x14ac:dyDescent="0.25">
      <c r="A10" s="123" t="s">
        <v>210</v>
      </c>
      <c r="B10" s="124" t="s">
        <v>211</v>
      </c>
      <c r="C10" s="123" t="s">
        <v>194</v>
      </c>
      <c r="D10" s="123" t="s">
        <v>194</v>
      </c>
      <c r="E10" s="123" t="s">
        <v>194</v>
      </c>
      <c r="F10" s="123" t="s">
        <v>194</v>
      </c>
      <c r="G10" s="123" t="s">
        <v>194</v>
      </c>
      <c r="H10" s="123" t="s">
        <v>193</v>
      </c>
      <c r="I10" s="123" t="s">
        <v>194</v>
      </c>
      <c r="J10" s="123" t="s">
        <v>193</v>
      </c>
      <c r="K10" s="123" t="s">
        <v>194</v>
      </c>
    </row>
    <row r="11" spans="1:11" x14ac:dyDescent="0.25">
      <c r="A11" s="127" t="s">
        <v>210</v>
      </c>
      <c r="B11" s="128" t="s">
        <v>212</v>
      </c>
      <c r="C11" s="127" t="s">
        <v>194</v>
      </c>
      <c r="D11" s="127" t="s">
        <v>194</v>
      </c>
      <c r="E11" s="127" t="s">
        <v>194</v>
      </c>
      <c r="F11" s="127" t="s">
        <v>194</v>
      </c>
      <c r="G11" s="127" t="s">
        <v>194</v>
      </c>
      <c r="H11" s="127" t="s">
        <v>194</v>
      </c>
      <c r="I11" s="127" t="s">
        <v>194</v>
      </c>
      <c r="J11" s="127" t="s">
        <v>194</v>
      </c>
      <c r="K11" s="127" t="s">
        <v>194</v>
      </c>
    </row>
    <row r="12" spans="1:11" x14ac:dyDescent="0.25">
      <c r="A12" s="123" t="s">
        <v>210</v>
      </c>
      <c r="B12" s="124" t="s">
        <v>213</v>
      </c>
      <c r="C12" s="123" t="s">
        <v>194</v>
      </c>
      <c r="D12" s="123" t="s">
        <v>194</v>
      </c>
      <c r="E12" s="123" t="s">
        <v>194</v>
      </c>
      <c r="F12" s="123" t="s">
        <v>194</v>
      </c>
      <c r="G12" s="123" t="s">
        <v>194</v>
      </c>
      <c r="H12" s="123" t="s">
        <v>194</v>
      </c>
      <c r="I12" s="123" t="s">
        <v>193</v>
      </c>
      <c r="J12" s="123" t="s">
        <v>193</v>
      </c>
      <c r="K12" s="123" t="s">
        <v>194</v>
      </c>
    </row>
    <row r="13" spans="1:11" x14ac:dyDescent="0.25">
      <c r="A13" s="127" t="s">
        <v>214</v>
      </c>
      <c r="B13" s="128" t="s">
        <v>215</v>
      </c>
      <c r="C13" s="127" t="s">
        <v>194</v>
      </c>
      <c r="D13" s="127" t="s">
        <v>194</v>
      </c>
      <c r="E13" s="127" t="s">
        <v>194</v>
      </c>
      <c r="F13" s="127" t="s">
        <v>194</v>
      </c>
      <c r="G13" s="127" t="s">
        <v>194</v>
      </c>
      <c r="H13" s="127" t="s">
        <v>194</v>
      </c>
      <c r="I13" s="127" t="s">
        <v>194</v>
      </c>
      <c r="J13" s="127" t="s">
        <v>194</v>
      </c>
      <c r="K13" s="127" t="s">
        <v>194</v>
      </c>
    </row>
    <row r="14" spans="1:11" x14ac:dyDescent="0.25">
      <c r="A14" s="123" t="s">
        <v>214</v>
      </c>
      <c r="B14" s="124" t="s">
        <v>216</v>
      </c>
      <c r="C14" s="123" t="s">
        <v>194</v>
      </c>
      <c r="D14" s="123" t="s">
        <v>194</v>
      </c>
      <c r="E14" s="123" t="s">
        <v>194</v>
      </c>
      <c r="F14" s="123" t="s">
        <v>194</v>
      </c>
      <c r="G14" s="123" t="s">
        <v>194</v>
      </c>
      <c r="H14" s="123" t="s">
        <v>194</v>
      </c>
      <c r="I14" s="123" t="s">
        <v>194</v>
      </c>
      <c r="J14" s="123" t="s">
        <v>194</v>
      </c>
      <c r="K14" s="123" t="s">
        <v>194</v>
      </c>
    </row>
    <row r="15" spans="1:11" x14ac:dyDescent="0.25">
      <c r="A15" s="127" t="s">
        <v>217</v>
      </c>
      <c r="B15" s="128" t="s">
        <v>218</v>
      </c>
      <c r="C15" s="127" t="s">
        <v>194</v>
      </c>
      <c r="D15" s="127" t="s">
        <v>194</v>
      </c>
      <c r="E15" s="127" t="s">
        <v>194</v>
      </c>
      <c r="F15" s="127" t="s">
        <v>194</v>
      </c>
      <c r="G15" s="127" t="s">
        <v>193</v>
      </c>
      <c r="H15" s="127" t="s">
        <v>194</v>
      </c>
      <c r="I15" s="127" t="s">
        <v>194</v>
      </c>
      <c r="J15" s="127" t="s">
        <v>194</v>
      </c>
      <c r="K15" s="127" t="s">
        <v>194</v>
      </c>
    </row>
    <row r="16" spans="1:11" x14ac:dyDescent="0.25">
      <c r="A16" s="123" t="s">
        <v>217</v>
      </c>
      <c r="B16" s="124" t="s">
        <v>219</v>
      </c>
      <c r="C16" s="123" t="s">
        <v>194</v>
      </c>
      <c r="D16" s="123" t="s">
        <v>194</v>
      </c>
      <c r="E16" s="123" t="s">
        <v>194</v>
      </c>
      <c r="F16" s="123" t="s">
        <v>194</v>
      </c>
      <c r="G16" s="123" t="s">
        <v>194</v>
      </c>
      <c r="H16" s="123" t="s">
        <v>194</v>
      </c>
      <c r="I16" s="123" t="s">
        <v>194</v>
      </c>
      <c r="J16" s="123" t="s">
        <v>194</v>
      </c>
      <c r="K16" s="123" t="s">
        <v>194</v>
      </c>
    </row>
    <row r="17" spans="1:11" x14ac:dyDescent="0.25">
      <c r="A17" s="127" t="s">
        <v>217</v>
      </c>
      <c r="B17" s="128" t="s">
        <v>220</v>
      </c>
      <c r="C17" s="127" t="s">
        <v>194</v>
      </c>
      <c r="D17" s="127" t="s">
        <v>194</v>
      </c>
      <c r="E17" s="127" t="s">
        <v>194</v>
      </c>
      <c r="F17" s="127" t="s">
        <v>194</v>
      </c>
      <c r="G17" s="127" t="s">
        <v>193</v>
      </c>
      <c r="H17" s="127" t="s">
        <v>193</v>
      </c>
      <c r="I17" s="127" t="s">
        <v>194</v>
      </c>
      <c r="J17" s="127" t="s">
        <v>194</v>
      </c>
      <c r="K17" s="127" t="s">
        <v>194</v>
      </c>
    </row>
    <row r="18" spans="1:11" x14ac:dyDescent="0.25">
      <c r="A18" s="123" t="s">
        <v>217</v>
      </c>
      <c r="B18" s="124" t="s">
        <v>221</v>
      </c>
      <c r="C18" s="123" t="s">
        <v>194</v>
      </c>
      <c r="D18" s="123" t="s">
        <v>194</v>
      </c>
      <c r="E18" s="123" t="s">
        <v>194</v>
      </c>
      <c r="F18" s="123" t="s">
        <v>194</v>
      </c>
      <c r="G18" s="123" t="s">
        <v>194</v>
      </c>
      <c r="H18" s="123" t="s">
        <v>194</v>
      </c>
      <c r="I18" s="123" t="s">
        <v>194</v>
      </c>
      <c r="J18" s="123" t="s">
        <v>194</v>
      </c>
      <c r="K18" s="123" t="s">
        <v>194</v>
      </c>
    </row>
    <row r="19" spans="1:11" x14ac:dyDescent="0.25">
      <c r="A19" s="127" t="s">
        <v>217</v>
      </c>
      <c r="B19" s="128" t="s">
        <v>222</v>
      </c>
      <c r="C19" s="127" t="s">
        <v>194</v>
      </c>
      <c r="D19" s="127" t="s">
        <v>194</v>
      </c>
      <c r="E19" s="127" t="s">
        <v>194</v>
      </c>
      <c r="F19" s="127" t="s">
        <v>194</v>
      </c>
      <c r="G19" s="127" t="s">
        <v>194</v>
      </c>
      <c r="H19" s="127" t="s">
        <v>194</v>
      </c>
      <c r="I19" s="127" t="s">
        <v>194</v>
      </c>
      <c r="J19" s="127" t="s">
        <v>194</v>
      </c>
      <c r="K19" s="127" t="s">
        <v>194</v>
      </c>
    </row>
    <row r="20" spans="1:11" x14ac:dyDescent="0.25">
      <c r="A20" s="123" t="s">
        <v>217</v>
      </c>
      <c r="B20" s="124" t="s">
        <v>223</v>
      </c>
      <c r="C20" s="123" t="s">
        <v>194</v>
      </c>
      <c r="D20" s="123" t="s">
        <v>194</v>
      </c>
      <c r="E20" s="123" t="s">
        <v>194</v>
      </c>
      <c r="F20" s="123" t="s">
        <v>194</v>
      </c>
      <c r="G20" s="123" t="s">
        <v>193</v>
      </c>
      <c r="H20" s="123" t="s">
        <v>194</v>
      </c>
      <c r="I20" s="123" t="s">
        <v>194</v>
      </c>
      <c r="J20" s="123" t="s">
        <v>194</v>
      </c>
      <c r="K20" s="123" t="s">
        <v>194</v>
      </c>
    </row>
    <row r="21" spans="1:11" x14ac:dyDescent="0.25">
      <c r="A21" s="127" t="s">
        <v>217</v>
      </c>
      <c r="B21" s="128" t="s">
        <v>224</v>
      </c>
      <c r="C21" s="127" t="s">
        <v>194</v>
      </c>
      <c r="D21" s="127" t="s">
        <v>194</v>
      </c>
      <c r="E21" s="127" t="s">
        <v>194</v>
      </c>
      <c r="F21" s="127" t="s">
        <v>194</v>
      </c>
      <c r="G21" s="127" t="s">
        <v>194</v>
      </c>
      <c r="H21" s="127" t="s">
        <v>194</v>
      </c>
      <c r="I21" s="127" t="s">
        <v>194</v>
      </c>
      <c r="J21" s="127" t="s">
        <v>194</v>
      </c>
      <c r="K21" s="127" t="s">
        <v>194</v>
      </c>
    </row>
    <row r="22" spans="1:11" x14ac:dyDescent="0.25">
      <c r="A22" s="123" t="s">
        <v>217</v>
      </c>
      <c r="B22" s="124" t="s">
        <v>225</v>
      </c>
      <c r="C22" s="123" t="s">
        <v>194</v>
      </c>
      <c r="D22" s="123" t="s">
        <v>194</v>
      </c>
      <c r="E22" s="123" t="s">
        <v>194</v>
      </c>
      <c r="F22" s="123" t="s">
        <v>194</v>
      </c>
      <c r="G22" s="123" t="s">
        <v>194</v>
      </c>
      <c r="H22" s="123" t="s">
        <v>194</v>
      </c>
      <c r="I22" s="123" t="s">
        <v>194</v>
      </c>
      <c r="J22" s="123" t="s">
        <v>194</v>
      </c>
      <c r="K22" s="123" t="s">
        <v>194</v>
      </c>
    </row>
    <row r="23" spans="1:11" x14ac:dyDescent="0.25">
      <c r="A23" s="127" t="s">
        <v>217</v>
      </c>
      <c r="B23" s="128" t="s">
        <v>226</v>
      </c>
      <c r="C23" s="127" t="s">
        <v>194</v>
      </c>
      <c r="D23" s="127" t="s">
        <v>194</v>
      </c>
      <c r="E23" s="127" t="s">
        <v>194</v>
      </c>
      <c r="F23" s="127" t="s">
        <v>194</v>
      </c>
      <c r="G23" s="127" t="s">
        <v>194</v>
      </c>
      <c r="H23" s="127" t="s">
        <v>194</v>
      </c>
      <c r="I23" s="127" t="s">
        <v>194</v>
      </c>
      <c r="J23" s="127" t="s">
        <v>194</v>
      </c>
      <c r="K23" s="127" t="s">
        <v>194</v>
      </c>
    </row>
    <row r="24" spans="1:11" x14ac:dyDescent="0.25">
      <c r="A24" s="123" t="s">
        <v>217</v>
      </c>
      <c r="B24" s="124" t="s">
        <v>227</v>
      </c>
      <c r="C24" s="123" t="s">
        <v>194</v>
      </c>
      <c r="D24" s="123" t="s">
        <v>194</v>
      </c>
      <c r="E24" s="123" t="s">
        <v>194</v>
      </c>
      <c r="F24" s="123" t="s">
        <v>194</v>
      </c>
      <c r="G24" s="123" t="s">
        <v>194</v>
      </c>
      <c r="H24" s="123" t="s">
        <v>194</v>
      </c>
      <c r="I24" s="123" t="s">
        <v>193</v>
      </c>
      <c r="J24" s="123" t="s">
        <v>194</v>
      </c>
      <c r="K24" s="123" t="s">
        <v>194</v>
      </c>
    </row>
    <row r="25" spans="1:11" x14ac:dyDescent="0.25">
      <c r="A25" s="127" t="s">
        <v>217</v>
      </c>
      <c r="B25" s="128" t="s">
        <v>228</v>
      </c>
      <c r="C25" s="127" t="s">
        <v>194</v>
      </c>
      <c r="D25" s="127" t="s">
        <v>194</v>
      </c>
      <c r="E25" s="127" t="s">
        <v>194</v>
      </c>
      <c r="F25" s="127" t="s">
        <v>194</v>
      </c>
      <c r="G25" s="127" t="s">
        <v>194</v>
      </c>
      <c r="H25" s="127" t="s">
        <v>193</v>
      </c>
      <c r="I25" s="127" t="s">
        <v>193</v>
      </c>
      <c r="J25" s="127" t="s">
        <v>194</v>
      </c>
      <c r="K25" s="127" t="s">
        <v>194</v>
      </c>
    </row>
    <row r="26" spans="1:11" x14ac:dyDescent="0.25">
      <c r="A26" s="123" t="s">
        <v>217</v>
      </c>
      <c r="B26" s="124" t="s">
        <v>229</v>
      </c>
      <c r="C26" s="123" t="s">
        <v>194</v>
      </c>
      <c r="D26" s="123" t="s">
        <v>194</v>
      </c>
      <c r="E26" s="123" t="s">
        <v>194</v>
      </c>
      <c r="F26" s="123" t="s">
        <v>194</v>
      </c>
      <c r="G26" s="123" t="s">
        <v>194</v>
      </c>
      <c r="H26" s="123" t="s">
        <v>193</v>
      </c>
      <c r="I26" s="123" t="s">
        <v>194</v>
      </c>
      <c r="J26" s="123" t="s">
        <v>194</v>
      </c>
      <c r="K26" s="123" t="s">
        <v>194</v>
      </c>
    </row>
    <row r="27" spans="1:11" x14ac:dyDescent="0.25">
      <c r="A27" s="127" t="s">
        <v>217</v>
      </c>
      <c r="B27" s="128" t="s">
        <v>230</v>
      </c>
      <c r="C27" s="127" t="s">
        <v>194</v>
      </c>
      <c r="D27" s="127" t="s">
        <v>194</v>
      </c>
      <c r="E27" s="127" t="s">
        <v>194</v>
      </c>
      <c r="F27" s="127" t="s">
        <v>194</v>
      </c>
      <c r="G27" s="127" t="s">
        <v>194</v>
      </c>
      <c r="H27" s="127" t="s">
        <v>194</v>
      </c>
      <c r="I27" s="127" t="s">
        <v>194</v>
      </c>
      <c r="J27" s="127" t="s">
        <v>193</v>
      </c>
      <c r="K27" s="127" t="s">
        <v>194</v>
      </c>
    </row>
    <row r="28" spans="1:11" x14ac:dyDescent="0.25">
      <c r="A28" s="123" t="s">
        <v>217</v>
      </c>
      <c r="B28" s="124" t="s">
        <v>231</v>
      </c>
      <c r="C28" s="123" t="s">
        <v>194</v>
      </c>
      <c r="D28" s="123" t="s">
        <v>194</v>
      </c>
      <c r="E28" s="123" t="s">
        <v>194</v>
      </c>
      <c r="F28" s="123" t="s">
        <v>194</v>
      </c>
      <c r="G28" s="123" t="s">
        <v>194</v>
      </c>
      <c r="H28" s="123" t="s">
        <v>194</v>
      </c>
      <c r="I28" s="123" t="s">
        <v>194</v>
      </c>
      <c r="J28" s="123" t="s">
        <v>194</v>
      </c>
      <c r="K28" s="123" t="s">
        <v>194</v>
      </c>
    </row>
    <row r="29" spans="1:11" x14ac:dyDescent="0.25">
      <c r="A29" s="127" t="s">
        <v>217</v>
      </c>
      <c r="B29" s="128" t="s">
        <v>232</v>
      </c>
      <c r="C29" s="127" t="s">
        <v>194</v>
      </c>
      <c r="D29" s="127" t="s">
        <v>194</v>
      </c>
      <c r="E29" s="127" t="s">
        <v>193</v>
      </c>
      <c r="F29" s="127" t="s">
        <v>194</v>
      </c>
      <c r="G29" s="127" t="s">
        <v>194</v>
      </c>
      <c r="H29" s="127" t="s">
        <v>194</v>
      </c>
      <c r="I29" s="127" t="s">
        <v>194</v>
      </c>
      <c r="J29" s="127" t="s">
        <v>194</v>
      </c>
      <c r="K29" s="127" t="s">
        <v>194</v>
      </c>
    </row>
    <row r="30" spans="1:11" x14ac:dyDescent="0.25">
      <c r="A30" s="123" t="s">
        <v>217</v>
      </c>
      <c r="B30" s="124" t="s">
        <v>233</v>
      </c>
      <c r="C30" s="123" t="s">
        <v>194</v>
      </c>
      <c r="D30" s="123" t="s">
        <v>194</v>
      </c>
      <c r="E30" s="123" t="s">
        <v>194</v>
      </c>
      <c r="F30" s="123" t="s">
        <v>194</v>
      </c>
      <c r="G30" s="123" t="s">
        <v>194</v>
      </c>
      <c r="H30" s="123" t="s">
        <v>194</v>
      </c>
      <c r="I30" s="123" t="s">
        <v>194</v>
      </c>
      <c r="J30" s="123" t="s">
        <v>193</v>
      </c>
      <c r="K30" s="123" t="s">
        <v>194</v>
      </c>
    </row>
    <row r="31" spans="1:11" x14ac:dyDescent="0.25">
      <c r="A31" s="127" t="s">
        <v>217</v>
      </c>
      <c r="B31" s="128" t="s">
        <v>234</v>
      </c>
      <c r="C31" s="127" t="s">
        <v>194</v>
      </c>
      <c r="D31" s="127" t="s">
        <v>194</v>
      </c>
      <c r="E31" s="127" t="s">
        <v>194</v>
      </c>
      <c r="F31" s="127" t="s">
        <v>194</v>
      </c>
      <c r="G31" s="127" t="s">
        <v>194</v>
      </c>
      <c r="H31" s="127" t="s">
        <v>194</v>
      </c>
      <c r="I31" s="127" t="s">
        <v>194</v>
      </c>
      <c r="J31" s="127" t="s">
        <v>194</v>
      </c>
      <c r="K31" s="127" t="s">
        <v>193</v>
      </c>
    </row>
    <row r="32" spans="1:11" x14ac:dyDescent="0.25">
      <c r="A32" s="123" t="s">
        <v>217</v>
      </c>
      <c r="B32" s="124" t="s">
        <v>235</v>
      </c>
      <c r="C32" s="123" t="s">
        <v>194</v>
      </c>
      <c r="D32" s="123" t="s">
        <v>194</v>
      </c>
      <c r="E32" s="123" t="s">
        <v>194</v>
      </c>
      <c r="F32" s="123" t="s">
        <v>194</v>
      </c>
      <c r="G32" s="123" t="s">
        <v>194</v>
      </c>
      <c r="H32" s="123" t="s">
        <v>194</v>
      </c>
      <c r="I32" s="123" t="s">
        <v>193</v>
      </c>
      <c r="J32" s="123" t="s">
        <v>193</v>
      </c>
      <c r="K32" s="123" t="s">
        <v>194</v>
      </c>
    </row>
    <row r="33" spans="1:11" x14ac:dyDescent="0.25">
      <c r="A33" s="127" t="s">
        <v>217</v>
      </c>
      <c r="B33" s="128" t="s">
        <v>236</v>
      </c>
      <c r="C33" s="127" t="s">
        <v>194</v>
      </c>
      <c r="D33" s="127" t="s">
        <v>194</v>
      </c>
      <c r="E33" s="127" t="s">
        <v>194</v>
      </c>
      <c r="F33" s="127" t="s">
        <v>194</v>
      </c>
      <c r="G33" s="127" t="s">
        <v>194</v>
      </c>
      <c r="H33" s="127" t="s">
        <v>194</v>
      </c>
      <c r="I33" s="127" t="s">
        <v>194</v>
      </c>
      <c r="J33" s="127" t="s">
        <v>194</v>
      </c>
      <c r="K33" s="127" t="s">
        <v>194</v>
      </c>
    </row>
    <row r="34" spans="1:11" x14ac:dyDescent="0.25">
      <c r="A34" s="123" t="s">
        <v>217</v>
      </c>
      <c r="B34" s="124" t="s">
        <v>237</v>
      </c>
      <c r="C34" s="123" t="s">
        <v>194</v>
      </c>
      <c r="D34" s="123" t="s">
        <v>194</v>
      </c>
      <c r="E34" s="123" t="s">
        <v>194</v>
      </c>
      <c r="F34" s="123" t="s">
        <v>194</v>
      </c>
      <c r="G34" s="123" t="s">
        <v>193</v>
      </c>
      <c r="H34" s="123" t="s">
        <v>194</v>
      </c>
      <c r="I34" s="123" t="s">
        <v>193</v>
      </c>
      <c r="J34" s="123" t="s">
        <v>193</v>
      </c>
      <c r="K34" s="123" t="s">
        <v>194</v>
      </c>
    </row>
    <row r="35" spans="1:11" x14ac:dyDescent="0.25">
      <c r="A35" s="127" t="s">
        <v>238</v>
      </c>
      <c r="B35" s="128" t="s">
        <v>239</v>
      </c>
      <c r="C35" s="127" t="s">
        <v>194</v>
      </c>
      <c r="D35" s="127" t="s">
        <v>194</v>
      </c>
      <c r="E35" s="127" t="s">
        <v>193</v>
      </c>
      <c r="F35" s="127" t="s">
        <v>193</v>
      </c>
      <c r="G35" s="127" t="s">
        <v>193</v>
      </c>
      <c r="H35" s="127" t="s">
        <v>194</v>
      </c>
      <c r="I35" s="127" t="s">
        <v>194</v>
      </c>
      <c r="J35" s="127" t="s">
        <v>193</v>
      </c>
      <c r="K35" s="127" t="s">
        <v>193</v>
      </c>
    </row>
    <row r="36" spans="1:11" x14ac:dyDescent="0.25">
      <c r="A36" s="123" t="s">
        <v>238</v>
      </c>
      <c r="B36" s="124" t="s">
        <v>240</v>
      </c>
      <c r="C36" s="123" t="s">
        <v>194</v>
      </c>
      <c r="D36" s="123" t="s">
        <v>194</v>
      </c>
      <c r="E36" s="123" t="s">
        <v>194</v>
      </c>
      <c r="F36" s="123" t="s">
        <v>193</v>
      </c>
      <c r="G36" s="123" t="s">
        <v>193</v>
      </c>
      <c r="H36" s="123" t="s">
        <v>194</v>
      </c>
      <c r="I36" s="123" t="s">
        <v>194</v>
      </c>
      <c r="J36" s="123" t="s">
        <v>194</v>
      </c>
      <c r="K36" s="123" t="s">
        <v>194</v>
      </c>
    </row>
    <row r="37" spans="1:11" x14ac:dyDescent="0.25">
      <c r="A37" s="127" t="s">
        <v>238</v>
      </c>
      <c r="B37" s="128" t="s">
        <v>241</v>
      </c>
      <c r="C37" s="127" t="s">
        <v>194</v>
      </c>
      <c r="D37" s="127" t="s">
        <v>194</v>
      </c>
      <c r="E37" s="127" t="s">
        <v>194</v>
      </c>
      <c r="F37" s="127" t="s">
        <v>194</v>
      </c>
      <c r="G37" s="127" t="s">
        <v>193</v>
      </c>
      <c r="H37" s="127" t="s">
        <v>194</v>
      </c>
      <c r="I37" s="127" t="s">
        <v>194</v>
      </c>
      <c r="J37" s="127" t="s">
        <v>193</v>
      </c>
      <c r="K37" s="127" t="s">
        <v>194</v>
      </c>
    </row>
    <row r="38" spans="1:11" x14ac:dyDescent="0.25">
      <c r="A38" s="123" t="s">
        <v>242</v>
      </c>
      <c r="B38" s="124" t="s">
        <v>243</v>
      </c>
      <c r="C38" s="123" t="s">
        <v>194</v>
      </c>
      <c r="D38" s="123" t="s">
        <v>194</v>
      </c>
      <c r="E38" s="123" t="s">
        <v>194</v>
      </c>
      <c r="F38" s="123" t="s">
        <v>194</v>
      </c>
      <c r="G38" s="123" t="s">
        <v>194</v>
      </c>
      <c r="H38" s="123" t="s">
        <v>194</v>
      </c>
      <c r="I38" s="123" t="s">
        <v>193</v>
      </c>
      <c r="J38" s="123" t="s">
        <v>193</v>
      </c>
      <c r="K38" s="123" t="s">
        <v>194</v>
      </c>
    </row>
    <row r="39" spans="1:11" x14ac:dyDescent="0.25">
      <c r="A39" s="127" t="s">
        <v>242</v>
      </c>
      <c r="B39" s="128" t="s">
        <v>244</v>
      </c>
      <c r="C39" s="127" t="s">
        <v>194</v>
      </c>
      <c r="D39" s="127" t="s">
        <v>194</v>
      </c>
      <c r="E39" s="127" t="s">
        <v>194</v>
      </c>
      <c r="F39" s="127" t="s">
        <v>194</v>
      </c>
      <c r="G39" s="127" t="s">
        <v>194</v>
      </c>
      <c r="H39" s="127" t="s">
        <v>194</v>
      </c>
      <c r="I39" s="127" t="s">
        <v>194</v>
      </c>
      <c r="J39" s="127" t="s">
        <v>194</v>
      </c>
      <c r="K39" s="127" t="s">
        <v>194</v>
      </c>
    </row>
    <row r="40" spans="1:11" x14ac:dyDescent="0.25">
      <c r="A40" s="123" t="s">
        <v>242</v>
      </c>
      <c r="B40" s="124" t="s">
        <v>245</v>
      </c>
      <c r="C40" s="123" t="s">
        <v>194</v>
      </c>
      <c r="D40" s="123" t="s">
        <v>194</v>
      </c>
      <c r="E40" s="123" t="s">
        <v>194</v>
      </c>
      <c r="F40" s="123" t="s">
        <v>194</v>
      </c>
      <c r="G40" s="123" t="s">
        <v>194</v>
      </c>
      <c r="H40" s="123" t="s">
        <v>194</v>
      </c>
      <c r="I40" s="123" t="s">
        <v>194</v>
      </c>
      <c r="J40" s="123" t="s">
        <v>194</v>
      </c>
      <c r="K40" s="123" t="s">
        <v>194</v>
      </c>
    </row>
    <row r="41" spans="1:11" x14ac:dyDescent="0.25">
      <c r="A41" s="127" t="s">
        <v>246</v>
      </c>
      <c r="B41" s="128" t="s">
        <v>247</v>
      </c>
      <c r="C41" s="127" t="s">
        <v>194</v>
      </c>
      <c r="D41" s="127" t="s">
        <v>194</v>
      </c>
      <c r="E41" s="127" t="s">
        <v>194</v>
      </c>
      <c r="F41" s="127" t="s">
        <v>194</v>
      </c>
      <c r="G41" s="127" t="s">
        <v>194</v>
      </c>
      <c r="H41" s="127" t="s">
        <v>194</v>
      </c>
      <c r="I41" s="127" t="s">
        <v>194</v>
      </c>
      <c r="J41" s="127" t="s">
        <v>194</v>
      </c>
      <c r="K41" s="127" t="s">
        <v>194</v>
      </c>
    </row>
    <row r="42" spans="1:11" x14ac:dyDescent="0.25">
      <c r="A42" s="123" t="s">
        <v>246</v>
      </c>
      <c r="B42" s="124" t="s">
        <v>248</v>
      </c>
      <c r="C42" s="123" t="s">
        <v>194</v>
      </c>
      <c r="D42" s="123" t="s">
        <v>194</v>
      </c>
      <c r="E42" s="123" t="s">
        <v>194</v>
      </c>
      <c r="F42" s="123" t="s">
        <v>194</v>
      </c>
      <c r="G42" s="123" t="s">
        <v>194</v>
      </c>
      <c r="H42" s="123" t="s">
        <v>194</v>
      </c>
      <c r="I42" s="123" t="s">
        <v>194</v>
      </c>
      <c r="J42" s="123" t="s">
        <v>194</v>
      </c>
      <c r="K42" s="123" t="s">
        <v>194</v>
      </c>
    </row>
    <row r="43" spans="1:11" x14ac:dyDescent="0.25">
      <c r="A43" s="127" t="s">
        <v>246</v>
      </c>
      <c r="B43" s="128" t="s">
        <v>249</v>
      </c>
      <c r="C43" s="127" t="s">
        <v>194</v>
      </c>
      <c r="D43" s="127" t="s">
        <v>194</v>
      </c>
      <c r="E43" s="127" t="s">
        <v>194</v>
      </c>
      <c r="F43" s="127" t="s">
        <v>194</v>
      </c>
      <c r="G43" s="127" t="s">
        <v>194</v>
      </c>
      <c r="H43" s="127" t="s">
        <v>194</v>
      </c>
      <c r="I43" s="127" t="s">
        <v>194</v>
      </c>
      <c r="J43" s="127" t="s">
        <v>194</v>
      </c>
      <c r="K43" s="127" t="s">
        <v>194</v>
      </c>
    </row>
    <row r="44" spans="1:11" x14ac:dyDescent="0.25">
      <c r="A44" s="123" t="s">
        <v>246</v>
      </c>
      <c r="B44" s="124" t="s">
        <v>250</v>
      </c>
      <c r="C44" s="123" t="s">
        <v>194</v>
      </c>
      <c r="D44" s="123" t="s">
        <v>194</v>
      </c>
      <c r="E44" s="123" t="s">
        <v>194</v>
      </c>
      <c r="F44" s="123" t="s">
        <v>194</v>
      </c>
      <c r="G44" s="123" t="s">
        <v>194</v>
      </c>
      <c r="H44" s="123" t="s">
        <v>194</v>
      </c>
      <c r="I44" s="123" t="s">
        <v>194</v>
      </c>
      <c r="J44" s="123" t="s">
        <v>194</v>
      </c>
      <c r="K44" s="123" t="s">
        <v>194</v>
      </c>
    </row>
    <row r="45" spans="1:11" x14ac:dyDescent="0.25">
      <c r="A45" s="127" t="s">
        <v>246</v>
      </c>
      <c r="B45" s="128" t="s">
        <v>251</v>
      </c>
      <c r="C45" s="127" t="s">
        <v>194</v>
      </c>
      <c r="D45" s="127" t="s">
        <v>194</v>
      </c>
      <c r="E45" s="127" t="s">
        <v>194</v>
      </c>
      <c r="F45" s="127" t="s">
        <v>194</v>
      </c>
      <c r="G45" s="127" t="s">
        <v>194</v>
      </c>
      <c r="H45" s="127" t="s">
        <v>194</v>
      </c>
      <c r="I45" s="127" t="s">
        <v>194</v>
      </c>
      <c r="J45" s="127" t="s">
        <v>194</v>
      </c>
      <c r="K45" s="127" t="s">
        <v>194</v>
      </c>
    </row>
    <row r="46" spans="1:11" x14ac:dyDescent="0.25">
      <c r="A46" s="123" t="s">
        <v>246</v>
      </c>
      <c r="B46" s="124" t="s">
        <v>252</v>
      </c>
      <c r="C46" s="123" t="s">
        <v>194</v>
      </c>
      <c r="D46" s="123" t="s">
        <v>194</v>
      </c>
      <c r="E46" s="123" t="s">
        <v>193</v>
      </c>
      <c r="F46" s="123" t="s">
        <v>194</v>
      </c>
      <c r="G46" s="123" t="s">
        <v>193</v>
      </c>
      <c r="H46" s="123" t="s">
        <v>194</v>
      </c>
      <c r="I46" s="123" t="s">
        <v>193</v>
      </c>
      <c r="J46" s="123" t="s">
        <v>193</v>
      </c>
      <c r="K46" s="123" t="s">
        <v>194</v>
      </c>
    </row>
    <row r="47" spans="1:11" x14ac:dyDescent="0.25">
      <c r="A47" s="127" t="s">
        <v>246</v>
      </c>
      <c r="B47" s="128" t="s">
        <v>253</v>
      </c>
      <c r="C47" s="127" t="s">
        <v>194</v>
      </c>
      <c r="D47" s="127" t="s">
        <v>194</v>
      </c>
      <c r="E47" s="127" t="s">
        <v>194</v>
      </c>
      <c r="F47" s="127" t="s">
        <v>194</v>
      </c>
      <c r="G47" s="127" t="s">
        <v>194</v>
      </c>
      <c r="H47" s="127" t="s">
        <v>194</v>
      </c>
      <c r="I47" s="127" t="s">
        <v>194</v>
      </c>
      <c r="J47" s="127" t="s">
        <v>194</v>
      </c>
      <c r="K47" s="127" t="s">
        <v>194</v>
      </c>
    </row>
    <row r="48" spans="1:11" x14ac:dyDescent="0.25">
      <c r="A48" s="123" t="s">
        <v>246</v>
      </c>
      <c r="B48" s="124" t="s">
        <v>254</v>
      </c>
      <c r="C48" s="123" t="s">
        <v>194</v>
      </c>
      <c r="D48" s="123" t="s">
        <v>194</v>
      </c>
      <c r="E48" s="123" t="s">
        <v>194</v>
      </c>
      <c r="F48" s="123" t="s">
        <v>194</v>
      </c>
      <c r="G48" s="123" t="s">
        <v>194</v>
      </c>
      <c r="H48" s="123" t="s">
        <v>194</v>
      </c>
      <c r="I48" s="123" t="s">
        <v>194</v>
      </c>
      <c r="J48" s="123" t="s">
        <v>194</v>
      </c>
      <c r="K48" s="123" t="s">
        <v>194</v>
      </c>
    </row>
    <row r="49" spans="1:11" x14ac:dyDescent="0.25">
      <c r="A49" s="127" t="s">
        <v>246</v>
      </c>
      <c r="B49" s="128" t="s">
        <v>255</v>
      </c>
      <c r="C49" s="127" t="s">
        <v>194</v>
      </c>
      <c r="D49" s="127" t="s">
        <v>194</v>
      </c>
      <c r="E49" s="127" t="s">
        <v>194</v>
      </c>
      <c r="F49" s="127" t="s">
        <v>194</v>
      </c>
      <c r="G49" s="127" t="s">
        <v>194</v>
      </c>
      <c r="H49" s="127" t="s">
        <v>194</v>
      </c>
      <c r="I49" s="127" t="s">
        <v>194</v>
      </c>
      <c r="J49" s="127" t="s">
        <v>193</v>
      </c>
      <c r="K49" s="127" t="s">
        <v>194</v>
      </c>
    </row>
    <row r="50" spans="1:11" x14ac:dyDescent="0.25">
      <c r="A50" s="123" t="s">
        <v>246</v>
      </c>
      <c r="B50" s="124" t="s">
        <v>256</v>
      </c>
      <c r="C50" s="123" t="s">
        <v>194</v>
      </c>
      <c r="D50" s="123" t="s">
        <v>194</v>
      </c>
      <c r="E50" s="123" t="s">
        <v>194</v>
      </c>
      <c r="F50" s="123" t="s">
        <v>194</v>
      </c>
      <c r="G50" s="123" t="s">
        <v>194</v>
      </c>
      <c r="H50" s="123" t="s">
        <v>194</v>
      </c>
      <c r="I50" s="123" t="s">
        <v>194</v>
      </c>
      <c r="J50" s="123" t="s">
        <v>194</v>
      </c>
      <c r="K50" s="123" t="s">
        <v>194</v>
      </c>
    </row>
    <row r="51" spans="1:11" x14ac:dyDescent="0.25">
      <c r="A51" s="127" t="s">
        <v>246</v>
      </c>
      <c r="B51" s="128" t="s">
        <v>257</v>
      </c>
      <c r="C51" s="127" t="s">
        <v>194</v>
      </c>
      <c r="D51" s="127" t="s">
        <v>194</v>
      </c>
      <c r="E51" s="127" t="s">
        <v>194</v>
      </c>
      <c r="F51" s="127" t="s">
        <v>194</v>
      </c>
      <c r="G51" s="127" t="s">
        <v>194</v>
      </c>
      <c r="H51" s="127" t="s">
        <v>194</v>
      </c>
      <c r="I51" s="127" t="s">
        <v>194</v>
      </c>
      <c r="J51" s="127" t="s">
        <v>193</v>
      </c>
      <c r="K51" s="127" t="s">
        <v>194</v>
      </c>
    </row>
    <row r="52" spans="1:11" x14ac:dyDescent="0.25">
      <c r="A52" s="123" t="s">
        <v>246</v>
      </c>
      <c r="B52" s="124" t="s">
        <v>258</v>
      </c>
      <c r="C52" s="123" t="s">
        <v>194</v>
      </c>
      <c r="D52" s="123" t="s">
        <v>194</v>
      </c>
      <c r="E52" s="123" t="s">
        <v>194</v>
      </c>
      <c r="F52" s="123" t="s">
        <v>194</v>
      </c>
      <c r="G52" s="123" t="s">
        <v>194</v>
      </c>
      <c r="H52" s="123" t="s">
        <v>194</v>
      </c>
      <c r="I52" s="123" t="s">
        <v>194</v>
      </c>
      <c r="J52" s="123" t="s">
        <v>194</v>
      </c>
      <c r="K52" s="123" t="s">
        <v>194</v>
      </c>
    </row>
    <row r="53" spans="1:11" x14ac:dyDescent="0.25">
      <c r="A53" s="127" t="s">
        <v>246</v>
      </c>
      <c r="B53" s="128" t="s">
        <v>259</v>
      </c>
      <c r="C53" s="127" t="s">
        <v>194</v>
      </c>
      <c r="D53" s="127" t="s">
        <v>194</v>
      </c>
      <c r="E53" s="127" t="s">
        <v>194</v>
      </c>
      <c r="F53" s="127" t="s">
        <v>194</v>
      </c>
      <c r="G53" s="127" t="s">
        <v>194</v>
      </c>
      <c r="H53" s="127" t="s">
        <v>194</v>
      </c>
      <c r="I53" s="127" t="s">
        <v>194</v>
      </c>
      <c r="J53" s="127" t="s">
        <v>194</v>
      </c>
      <c r="K53" s="127" t="s">
        <v>194</v>
      </c>
    </row>
    <row r="54" spans="1:11" x14ac:dyDescent="0.25">
      <c r="A54" s="123" t="s">
        <v>246</v>
      </c>
      <c r="B54" s="124" t="s">
        <v>260</v>
      </c>
      <c r="C54" s="123" t="s">
        <v>194</v>
      </c>
      <c r="D54" s="123" t="s">
        <v>194</v>
      </c>
      <c r="E54" s="123" t="s">
        <v>194</v>
      </c>
      <c r="F54" s="123" t="s">
        <v>194</v>
      </c>
      <c r="G54" s="123" t="s">
        <v>194</v>
      </c>
      <c r="H54" s="123" t="s">
        <v>194</v>
      </c>
      <c r="I54" s="123" t="s">
        <v>194</v>
      </c>
      <c r="J54" s="123" t="s">
        <v>194</v>
      </c>
      <c r="K54" s="123" t="s">
        <v>194</v>
      </c>
    </row>
    <row r="55" spans="1:11" x14ac:dyDescent="0.25">
      <c r="A55" s="127" t="s">
        <v>246</v>
      </c>
      <c r="B55" s="128" t="s">
        <v>261</v>
      </c>
      <c r="C55" s="127" t="s">
        <v>193</v>
      </c>
      <c r="D55" s="127" t="s">
        <v>194</v>
      </c>
      <c r="E55" s="127" t="s">
        <v>194</v>
      </c>
      <c r="F55" s="127" t="s">
        <v>194</v>
      </c>
      <c r="G55" s="127" t="s">
        <v>194</v>
      </c>
      <c r="H55" s="127" t="s">
        <v>194</v>
      </c>
      <c r="I55" s="127" t="s">
        <v>194</v>
      </c>
      <c r="J55" s="127" t="s">
        <v>194</v>
      </c>
      <c r="K55" s="127" t="s">
        <v>194</v>
      </c>
    </row>
    <row r="56" spans="1:11" x14ac:dyDescent="0.25">
      <c r="A56" s="123" t="s">
        <v>246</v>
      </c>
      <c r="B56" s="124" t="s">
        <v>262</v>
      </c>
      <c r="C56" s="123" t="s">
        <v>194</v>
      </c>
      <c r="D56" s="123" t="s">
        <v>194</v>
      </c>
      <c r="E56" s="123" t="s">
        <v>194</v>
      </c>
      <c r="F56" s="123" t="s">
        <v>194</v>
      </c>
      <c r="G56" s="123" t="s">
        <v>194</v>
      </c>
      <c r="H56" s="123" t="s">
        <v>194</v>
      </c>
      <c r="I56" s="123" t="s">
        <v>194</v>
      </c>
      <c r="J56" s="123" t="s">
        <v>194</v>
      </c>
      <c r="K56" s="123" t="s">
        <v>194</v>
      </c>
    </row>
    <row r="57" spans="1:11" x14ac:dyDescent="0.25">
      <c r="A57" s="127" t="s">
        <v>246</v>
      </c>
      <c r="B57" s="128" t="s">
        <v>263</v>
      </c>
      <c r="C57" s="127" t="s">
        <v>194</v>
      </c>
      <c r="D57" s="127" t="s">
        <v>194</v>
      </c>
      <c r="E57" s="127" t="s">
        <v>194</v>
      </c>
      <c r="F57" s="127" t="s">
        <v>194</v>
      </c>
      <c r="G57" s="127" t="s">
        <v>194</v>
      </c>
      <c r="H57" s="127" t="s">
        <v>194</v>
      </c>
      <c r="I57" s="127" t="s">
        <v>194</v>
      </c>
      <c r="J57" s="127" t="s">
        <v>194</v>
      </c>
      <c r="K57" s="127" t="s">
        <v>194</v>
      </c>
    </row>
    <row r="58" spans="1:11" x14ac:dyDescent="0.25">
      <c r="A58" s="123" t="s">
        <v>246</v>
      </c>
      <c r="B58" s="124" t="s">
        <v>264</v>
      </c>
      <c r="C58" s="123" t="s">
        <v>194</v>
      </c>
      <c r="D58" s="123" t="s">
        <v>193</v>
      </c>
      <c r="E58" s="123" t="s">
        <v>194</v>
      </c>
      <c r="F58" s="123" t="s">
        <v>194</v>
      </c>
      <c r="G58" s="123" t="s">
        <v>193</v>
      </c>
      <c r="H58" s="123" t="s">
        <v>193</v>
      </c>
      <c r="I58" s="123" t="s">
        <v>194</v>
      </c>
      <c r="J58" s="123" t="s">
        <v>194</v>
      </c>
      <c r="K58" s="123" t="s">
        <v>194</v>
      </c>
    </row>
    <row r="59" spans="1:11" x14ac:dyDescent="0.25">
      <c r="A59" s="127" t="s">
        <v>246</v>
      </c>
      <c r="B59" s="128" t="s">
        <v>265</v>
      </c>
      <c r="C59" s="127" t="s">
        <v>194</v>
      </c>
      <c r="D59" s="127" t="s">
        <v>194</v>
      </c>
      <c r="E59" s="127" t="s">
        <v>194</v>
      </c>
      <c r="F59" s="127" t="s">
        <v>194</v>
      </c>
      <c r="G59" s="127" t="s">
        <v>194</v>
      </c>
      <c r="H59" s="127" t="s">
        <v>193</v>
      </c>
      <c r="I59" s="127" t="s">
        <v>194</v>
      </c>
      <c r="J59" s="127" t="s">
        <v>194</v>
      </c>
      <c r="K59" s="127" t="s">
        <v>194</v>
      </c>
    </row>
    <row r="60" spans="1:11" x14ac:dyDescent="0.25">
      <c r="A60" s="123" t="s">
        <v>246</v>
      </c>
      <c r="B60" s="124" t="s">
        <v>266</v>
      </c>
      <c r="C60" s="123" t="s">
        <v>194</v>
      </c>
      <c r="D60" s="123" t="s">
        <v>194</v>
      </c>
      <c r="E60" s="123" t="s">
        <v>194</v>
      </c>
      <c r="F60" s="123" t="s">
        <v>194</v>
      </c>
      <c r="G60" s="123" t="s">
        <v>194</v>
      </c>
      <c r="H60" s="123" t="s">
        <v>194</v>
      </c>
      <c r="I60" s="123" t="s">
        <v>194</v>
      </c>
      <c r="J60" s="123" t="s">
        <v>193</v>
      </c>
      <c r="K60" s="123" t="s">
        <v>194</v>
      </c>
    </row>
    <row r="61" spans="1:11" x14ac:dyDescent="0.25">
      <c r="A61" s="127" t="s">
        <v>246</v>
      </c>
      <c r="B61" s="128" t="s">
        <v>267</v>
      </c>
      <c r="C61" s="127" t="s">
        <v>194</v>
      </c>
      <c r="D61" s="127" t="s">
        <v>194</v>
      </c>
      <c r="E61" s="127" t="s">
        <v>194</v>
      </c>
      <c r="F61" s="127" t="s">
        <v>194</v>
      </c>
      <c r="G61" s="127" t="s">
        <v>194</v>
      </c>
      <c r="H61" s="127" t="s">
        <v>194</v>
      </c>
      <c r="I61" s="127" t="s">
        <v>194</v>
      </c>
      <c r="J61" s="127" t="s">
        <v>193</v>
      </c>
      <c r="K61" s="127" t="s">
        <v>194</v>
      </c>
    </row>
    <row r="62" spans="1:11" x14ac:dyDescent="0.25">
      <c r="A62" s="123" t="s">
        <v>246</v>
      </c>
      <c r="B62" s="124" t="s">
        <v>268</v>
      </c>
      <c r="C62" s="123" t="s">
        <v>194</v>
      </c>
      <c r="D62" s="123" t="s">
        <v>194</v>
      </c>
      <c r="E62" s="123" t="s">
        <v>194</v>
      </c>
      <c r="F62" s="123" t="s">
        <v>194</v>
      </c>
      <c r="G62" s="123" t="s">
        <v>194</v>
      </c>
      <c r="H62" s="123" t="s">
        <v>194</v>
      </c>
      <c r="I62" s="123" t="s">
        <v>194</v>
      </c>
      <c r="J62" s="123" t="s">
        <v>193</v>
      </c>
      <c r="K62" s="123" t="s">
        <v>194</v>
      </c>
    </row>
    <row r="63" spans="1:11" x14ac:dyDescent="0.25">
      <c r="A63" s="127" t="s">
        <v>246</v>
      </c>
      <c r="B63" s="128" t="s">
        <v>269</v>
      </c>
      <c r="C63" s="127" t="s">
        <v>194</v>
      </c>
      <c r="D63" s="127" t="s">
        <v>194</v>
      </c>
      <c r="E63" s="127" t="s">
        <v>194</v>
      </c>
      <c r="F63" s="127" t="s">
        <v>194</v>
      </c>
      <c r="G63" s="127" t="s">
        <v>194</v>
      </c>
      <c r="H63" s="127" t="s">
        <v>193</v>
      </c>
      <c r="I63" s="127" t="s">
        <v>194</v>
      </c>
      <c r="J63" s="127" t="s">
        <v>194</v>
      </c>
      <c r="K63" s="127" t="s">
        <v>194</v>
      </c>
    </row>
    <row r="64" spans="1:11" x14ac:dyDescent="0.25">
      <c r="A64" s="123" t="s">
        <v>270</v>
      </c>
      <c r="B64" s="124" t="s">
        <v>271</v>
      </c>
      <c r="C64" s="123" t="s">
        <v>194</v>
      </c>
      <c r="D64" s="123" t="s">
        <v>194</v>
      </c>
      <c r="E64" s="123" t="s">
        <v>194</v>
      </c>
      <c r="F64" s="123" t="s">
        <v>194</v>
      </c>
      <c r="G64" s="123" t="s">
        <v>193</v>
      </c>
      <c r="H64" s="123" t="s">
        <v>194</v>
      </c>
      <c r="I64" s="123" t="s">
        <v>194</v>
      </c>
      <c r="J64" s="123" t="s">
        <v>193</v>
      </c>
      <c r="K64" s="123" t="s">
        <v>193</v>
      </c>
    </row>
    <row r="65" spans="1:11" x14ac:dyDescent="0.25">
      <c r="A65" s="127" t="s">
        <v>270</v>
      </c>
      <c r="B65" s="128" t="s">
        <v>272</v>
      </c>
      <c r="C65" s="127" t="s">
        <v>194</v>
      </c>
      <c r="D65" s="127" t="s">
        <v>194</v>
      </c>
      <c r="E65" s="127" t="s">
        <v>194</v>
      </c>
      <c r="F65" s="127" t="s">
        <v>194</v>
      </c>
      <c r="G65" s="127" t="s">
        <v>194</v>
      </c>
      <c r="H65" s="127" t="s">
        <v>194</v>
      </c>
      <c r="I65" s="127" t="s">
        <v>194</v>
      </c>
      <c r="J65" s="127" t="s">
        <v>193</v>
      </c>
      <c r="K65" s="127" t="s">
        <v>194</v>
      </c>
    </row>
    <row r="66" spans="1:11" x14ac:dyDescent="0.25">
      <c r="A66" s="123" t="s">
        <v>270</v>
      </c>
      <c r="B66" s="124" t="s">
        <v>273</v>
      </c>
      <c r="C66" s="123" t="s">
        <v>194</v>
      </c>
      <c r="D66" s="123" t="s">
        <v>194</v>
      </c>
      <c r="E66" s="123" t="s">
        <v>194</v>
      </c>
      <c r="F66" s="123" t="s">
        <v>194</v>
      </c>
      <c r="G66" s="123" t="s">
        <v>193</v>
      </c>
      <c r="H66" s="123" t="s">
        <v>194</v>
      </c>
      <c r="I66" s="123" t="s">
        <v>194</v>
      </c>
      <c r="J66" s="123" t="s">
        <v>194</v>
      </c>
      <c r="K66" s="123" t="s">
        <v>194</v>
      </c>
    </row>
    <row r="67" spans="1:11" x14ac:dyDescent="0.25">
      <c r="A67" s="127" t="s">
        <v>270</v>
      </c>
      <c r="B67" s="128" t="s">
        <v>274</v>
      </c>
      <c r="C67" s="127" t="s">
        <v>194</v>
      </c>
      <c r="D67" s="127" t="s">
        <v>194</v>
      </c>
      <c r="E67" s="127" t="s">
        <v>194</v>
      </c>
      <c r="F67" s="127" t="s">
        <v>194</v>
      </c>
      <c r="G67" s="127" t="s">
        <v>194</v>
      </c>
      <c r="H67" s="127" t="s">
        <v>194</v>
      </c>
      <c r="I67" s="127" t="s">
        <v>194</v>
      </c>
      <c r="J67" s="127" t="s">
        <v>194</v>
      </c>
      <c r="K67" s="127" t="s">
        <v>193</v>
      </c>
    </row>
    <row r="68" spans="1:11" x14ac:dyDescent="0.25">
      <c r="A68" s="123" t="s">
        <v>270</v>
      </c>
      <c r="B68" s="124" t="s">
        <v>275</v>
      </c>
      <c r="C68" s="123" t="s">
        <v>194</v>
      </c>
      <c r="D68" s="123" t="s">
        <v>194</v>
      </c>
      <c r="E68" s="123" t="s">
        <v>194</v>
      </c>
      <c r="F68" s="123" t="s">
        <v>194</v>
      </c>
      <c r="G68" s="123" t="s">
        <v>194</v>
      </c>
      <c r="H68" s="123" t="s">
        <v>194</v>
      </c>
      <c r="I68" s="123" t="s">
        <v>194</v>
      </c>
      <c r="J68" s="123" t="s">
        <v>193</v>
      </c>
      <c r="K68" s="123" t="s">
        <v>194</v>
      </c>
    </row>
    <row r="69" spans="1:11" x14ac:dyDescent="0.25">
      <c r="A69" s="127" t="s">
        <v>270</v>
      </c>
      <c r="B69" s="128" t="s">
        <v>276</v>
      </c>
      <c r="C69" s="127" t="s">
        <v>194</v>
      </c>
      <c r="D69" s="127" t="s">
        <v>194</v>
      </c>
      <c r="E69" s="127" t="s">
        <v>194</v>
      </c>
      <c r="F69" s="127" t="s">
        <v>194</v>
      </c>
      <c r="G69" s="127" t="s">
        <v>194</v>
      </c>
      <c r="H69" s="127" t="s">
        <v>194</v>
      </c>
      <c r="I69" s="127" t="s">
        <v>194</v>
      </c>
      <c r="J69" s="127" t="s">
        <v>193</v>
      </c>
      <c r="K69" s="127" t="s">
        <v>194</v>
      </c>
    </row>
    <row r="70" spans="1:11" x14ac:dyDescent="0.25">
      <c r="A70" s="123" t="s">
        <v>270</v>
      </c>
      <c r="B70" s="124" t="s">
        <v>277</v>
      </c>
      <c r="C70" s="123" t="s">
        <v>194</v>
      </c>
      <c r="D70" s="123" t="s">
        <v>194</v>
      </c>
      <c r="E70" s="123" t="s">
        <v>194</v>
      </c>
      <c r="F70" s="123" t="s">
        <v>194</v>
      </c>
      <c r="G70" s="123" t="s">
        <v>194</v>
      </c>
      <c r="H70" s="123" t="s">
        <v>194</v>
      </c>
      <c r="I70" s="123" t="s">
        <v>194</v>
      </c>
      <c r="J70" s="123" t="s">
        <v>194</v>
      </c>
      <c r="K70" s="123" t="s">
        <v>194</v>
      </c>
    </row>
    <row r="71" spans="1:11" x14ac:dyDescent="0.25">
      <c r="A71" s="127" t="s">
        <v>270</v>
      </c>
      <c r="B71" s="128" t="s">
        <v>278</v>
      </c>
      <c r="C71" s="127" t="s">
        <v>194</v>
      </c>
      <c r="D71" s="127" t="s">
        <v>194</v>
      </c>
      <c r="E71" s="127" t="s">
        <v>194</v>
      </c>
      <c r="F71" s="127" t="s">
        <v>194</v>
      </c>
      <c r="G71" s="127" t="s">
        <v>194</v>
      </c>
      <c r="H71" s="127" t="s">
        <v>194</v>
      </c>
      <c r="I71" s="127" t="s">
        <v>194</v>
      </c>
      <c r="J71" s="127" t="s">
        <v>194</v>
      </c>
      <c r="K71" s="127" t="s">
        <v>194</v>
      </c>
    </row>
    <row r="72" spans="1:11" x14ac:dyDescent="0.25">
      <c r="A72" s="123" t="s">
        <v>270</v>
      </c>
      <c r="B72" s="124" t="s">
        <v>279</v>
      </c>
      <c r="C72" s="123" t="s">
        <v>194</v>
      </c>
      <c r="D72" s="123" t="s">
        <v>194</v>
      </c>
      <c r="E72" s="123" t="s">
        <v>194</v>
      </c>
      <c r="F72" s="123" t="s">
        <v>194</v>
      </c>
      <c r="G72" s="123" t="s">
        <v>194</v>
      </c>
      <c r="H72" s="123" t="s">
        <v>194</v>
      </c>
      <c r="I72" s="123" t="s">
        <v>193</v>
      </c>
      <c r="J72" s="123" t="s">
        <v>193</v>
      </c>
      <c r="K72" s="123" t="s">
        <v>194</v>
      </c>
    </row>
    <row r="73" spans="1:11" x14ac:dyDescent="0.25">
      <c r="A73" s="127" t="s">
        <v>270</v>
      </c>
      <c r="B73" s="128" t="s">
        <v>280</v>
      </c>
      <c r="C73" s="127" t="s">
        <v>194</v>
      </c>
      <c r="D73" s="127" t="s">
        <v>194</v>
      </c>
      <c r="E73" s="127" t="s">
        <v>194</v>
      </c>
      <c r="F73" s="127" t="s">
        <v>194</v>
      </c>
      <c r="G73" s="127" t="s">
        <v>194</v>
      </c>
      <c r="H73" s="127" t="s">
        <v>194</v>
      </c>
      <c r="I73" s="127" t="s">
        <v>194</v>
      </c>
      <c r="J73" s="127" t="s">
        <v>193</v>
      </c>
      <c r="K73" s="127" t="s">
        <v>194</v>
      </c>
    </row>
    <row r="74" spans="1:11" x14ac:dyDescent="0.25">
      <c r="A74" s="123" t="s">
        <v>270</v>
      </c>
      <c r="B74" s="124" t="s">
        <v>281</v>
      </c>
      <c r="C74" s="123" t="s">
        <v>194</v>
      </c>
      <c r="D74" s="123" t="s">
        <v>194</v>
      </c>
      <c r="E74" s="123" t="s">
        <v>194</v>
      </c>
      <c r="F74" s="123" t="s">
        <v>194</v>
      </c>
      <c r="G74" s="123" t="s">
        <v>194</v>
      </c>
      <c r="H74" s="123" t="s">
        <v>194</v>
      </c>
      <c r="I74" s="123" t="s">
        <v>193</v>
      </c>
      <c r="J74" s="123" t="s">
        <v>193</v>
      </c>
      <c r="K74" s="123" t="s">
        <v>194</v>
      </c>
    </row>
    <row r="75" spans="1:11" x14ac:dyDescent="0.25">
      <c r="A75" s="127" t="s">
        <v>270</v>
      </c>
      <c r="B75" s="128" t="s">
        <v>282</v>
      </c>
      <c r="C75" s="127" t="s">
        <v>194</v>
      </c>
      <c r="D75" s="127" t="s">
        <v>194</v>
      </c>
      <c r="E75" s="127" t="s">
        <v>194</v>
      </c>
      <c r="F75" s="127" t="s">
        <v>194</v>
      </c>
      <c r="G75" s="127" t="s">
        <v>194</v>
      </c>
      <c r="H75" s="127" t="s">
        <v>194</v>
      </c>
      <c r="I75" s="127" t="s">
        <v>193</v>
      </c>
      <c r="J75" s="127" t="s">
        <v>193</v>
      </c>
      <c r="K75" s="127" t="s">
        <v>194</v>
      </c>
    </row>
    <row r="76" spans="1:11" x14ac:dyDescent="0.25">
      <c r="A76" s="123" t="s">
        <v>283</v>
      </c>
      <c r="B76" s="124" t="s">
        <v>284</v>
      </c>
      <c r="C76" s="123" t="s">
        <v>194</v>
      </c>
      <c r="D76" s="123" t="s">
        <v>194</v>
      </c>
      <c r="E76" s="123" t="s">
        <v>194</v>
      </c>
      <c r="F76" s="123" t="s">
        <v>194</v>
      </c>
      <c r="G76" s="123" t="s">
        <v>194</v>
      </c>
      <c r="H76" s="123" t="s">
        <v>194</v>
      </c>
      <c r="I76" s="123" t="s">
        <v>193</v>
      </c>
      <c r="J76" s="123" t="s">
        <v>193</v>
      </c>
      <c r="K76" s="123" t="s">
        <v>194</v>
      </c>
    </row>
    <row r="77" spans="1:11" x14ac:dyDescent="0.25">
      <c r="A77" s="127" t="s">
        <v>285</v>
      </c>
      <c r="B77" s="128" t="s">
        <v>286</v>
      </c>
      <c r="C77" s="127" t="s">
        <v>194</v>
      </c>
      <c r="D77" s="127" t="s">
        <v>194</v>
      </c>
      <c r="E77" s="127" t="s">
        <v>194</v>
      </c>
      <c r="F77" s="127" t="s">
        <v>194</v>
      </c>
      <c r="G77" s="127" t="s">
        <v>194</v>
      </c>
      <c r="H77" s="127" t="s">
        <v>193</v>
      </c>
      <c r="I77" s="127" t="s">
        <v>194</v>
      </c>
      <c r="J77" s="127" t="s">
        <v>194</v>
      </c>
      <c r="K77" s="127" t="s">
        <v>194</v>
      </c>
    </row>
    <row r="78" spans="1:11" x14ac:dyDescent="0.25">
      <c r="A78" s="123" t="s">
        <v>285</v>
      </c>
      <c r="B78" s="124" t="s">
        <v>287</v>
      </c>
      <c r="C78" s="123" t="s">
        <v>194</v>
      </c>
      <c r="D78" s="123" t="s">
        <v>194</v>
      </c>
      <c r="E78" s="123" t="s">
        <v>194</v>
      </c>
      <c r="F78" s="123" t="s">
        <v>194</v>
      </c>
      <c r="G78" s="123" t="s">
        <v>194</v>
      </c>
      <c r="H78" s="123" t="s">
        <v>194</v>
      </c>
      <c r="I78" s="123" t="s">
        <v>194</v>
      </c>
      <c r="J78" s="123" t="s">
        <v>194</v>
      </c>
      <c r="K78" s="123" t="s">
        <v>194</v>
      </c>
    </row>
    <row r="79" spans="1:11" x14ac:dyDescent="0.25">
      <c r="A79" s="127" t="s">
        <v>288</v>
      </c>
      <c r="B79" s="128" t="s">
        <v>289</v>
      </c>
      <c r="C79" s="127" t="s">
        <v>194</v>
      </c>
      <c r="D79" s="127" t="s">
        <v>194</v>
      </c>
      <c r="E79" s="127" t="s">
        <v>194</v>
      </c>
      <c r="F79" s="127" t="s">
        <v>194</v>
      </c>
      <c r="G79" s="127" t="s">
        <v>193</v>
      </c>
      <c r="H79" s="127" t="s">
        <v>194</v>
      </c>
      <c r="I79" s="127" t="s">
        <v>194</v>
      </c>
      <c r="J79" s="127" t="s">
        <v>194</v>
      </c>
      <c r="K79" s="127" t="s">
        <v>194</v>
      </c>
    </row>
    <row r="80" spans="1:11" x14ac:dyDescent="0.25">
      <c r="A80" s="123" t="s">
        <v>288</v>
      </c>
      <c r="B80" s="124" t="s">
        <v>290</v>
      </c>
      <c r="C80" s="123" t="s">
        <v>194</v>
      </c>
      <c r="D80" s="123" t="s">
        <v>194</v>
      </c>
      <c r="E80" s="123" t="s">
        <v>194</v>
      </c>
      <c r="F80" s="123" t="s">
        <v>194</v>
      </c>
      <c r="G80" s="123" t="s">
        <v>194</v>
      </c>
      <c r="H80" s="123" t="s">
        <v>194</v>
      </c>
      <c r="I80" s="123" t="s">
        <v>194</v>
      </c>
      <c r="J80" s="123" t="s">
        <v>194</v>
      </c>
      <c r="K80" s="123" t="s">
        <v>194</v>
      </c>
    </row>
    <row r="81" spans="1:11" x14ac:dyDescent="0.25">
      <c r="A81" s="127" t="s">
        <v>288</v>
      </c>
      <c r="B81" s="128" t="s">
        <v>291</v>
      </c>
      <c r="C81" s="127" t="s">
        <v>194</v>
      </c>
      <c r="D81" s="127" t="s">
        <v>194</v>
      </c>
      <c r="E81" s="127" t="s">
        <v>194</v>
      </c>
      <c r="F81" s="127" t="s">
        <v>194</v>
      </c>
      <c r="G81" s="127" t="s">
        <v>194</v>
      </c>
      <c r="H81" s="127" t="s">
        <v>194</v>
      </c>
      <c r="I81" s="127" t="s">
        <v>194</v>
      </c>
      <c r="J81" s="127" t="s">
        <v>193</v>
      </c>
      <c r="K81" s="127" t="s">
        <v>194</v>
      </c>
    </row>
    <row r="82" spans="1:11" x14ac:dyDescent="0.25">
      <c r="A82" s="123" t="s">
        <v>288</v>
      </c>
      <c r="B82" s="124" t="s">
        <v>292</v>
      </c>
      <c r="C82" s="123" t="s">
        <v>194</v>
      </c>
      <c r="D82" s="123" t="s">
        <v>194</v>
      </c>
      <c r="E82" s="123" t="s">
        <v>194</v>
      </c>
      <c r="F82" s="123" t="s">
        <v>194</v>
      </c>
      <c r="G82" s="123" t="s">
        <v>194</v>
      </c>
      <c r="H82" s="123" t="s">
        <v>194</v>
      </c>
      <c r="I82" s="123" t="s">
        <v>194</v>
      </c>
      <c r="J82" s="123" t="s">
        <v>194</v>
      </c>
      <c r="K82" s="123" t="s">
        <v>194</v>
      </c>
    </row>
    <row r="83" spans="1:11" x14ac:dyDescent="0.25">
      <c r="A83" s="127" t="s">
        <v>288</v>
      </c>
      <c r="B83" s="128" t="s">
        <v>293</v>
      </c>
      <c r="C83" s="127" t="s">
        <v>194</v>
      </c>
      <c r="D83" s="127" t="s">
        <v>194</v>
      </c>
      <c r="E83" s="127" t="s">
        <v>194</v>
      </c>
      <c r="F83" s="127" t="s">
        <v>194</v>
      </c>
      <c r="G83" s="127" t="s">
        <v>194</v>
      </c>
      <c r="H83" s="127" t="s">
        <v>194</v>
      </c>
      <c r="I83" s="127" t="s">
        <v>193</v>
      </c>
      <c r="J83" s="127" t="s">
        <v>193</v>
      </c>
      <c r="K83" s="127" t="s">
        <v>194</v>
      </c>
    </row>
    <row r="84" spans="1:11" x14ac:dyDescent="0.25">
      <c r="A84" s="123" t="s">
        <v>294</v>
      </c>
      <c r="B84" s="124" t="s">
        <v>295</v>
      </c>
      <c r="C84" s="123" t="s">
        <v>193</v>
      </c>
      <c r="D84" s="123" t="s">
        <v>194</v>
      </c>
      <c r="E84" s="123" t="s">
        <v>194</v>
      </c>
      <c r="F84" s="123" t="s">
        <v>194</v>
      </c>
      <c r="G84" s="123" t="s">
        <v>194</v>
      </c>
      <c r="H84" s="123" t="s">
        <v>194</v>
      </c>
      <c r="I84" s="123" t="s">
        <v>194</v>
      </c>
      <c r="J84" s="123" t="s">
        <v>194</v>
      </c>
      <c r="K84" s="123" t="s">
        <v>194</v>
      </c>
    </row>
    <row r="85" spans="1:11" x14ac:dyDescent="0.25">
      <c r="A85" s="127" t="s">
        <v>294</v>
      </c>
      <c r="B85" s="128" t="s">
        <v>296</v>
      </c>
      <c r="C85" s="127" t="s">
        <v>193</v>
      </c>
      <c r="D85" s="127" t="s">
        <v>193</v>
      </c>
      <c r="E85" s="127" t="s">
        <v>194</v>
      </c>
      <c r="F85" s="127" t="s">
        <v>194</v>
      </c>
      <c r="G85" s="127" t="s">
        <v>194</v>
      </c>
      <c r="H85" s="127" t="s">
        <v>193</v>
      </c>
      <c r="I85" s="127" t="s">
        <v>193</v>
      </c>
      <c r="J85" s="127" t="s">
        <v>193</v>
      </c>
      <c r="K85" s="127" t="s">
        <v>194</v>
      </c>
    </row>
    <row r="86" spans="1:11" x14ac:dyDescent="0.25">
      <c r="A86" s="123" t="s">
        <v>294</v>
      </c>
      <c r="B86" s="124" t="s">
        <v>297</v>
      </c>
      <c r="C86" s="123" t="s">
        <v>194</v>
      </c>
      <c r="D86" s="123" t="s">
        <v>194</v>
      </c>
      <c r="E86" s="123" t="s">
        <v>194</v>
      </c>
      <c r="F86" s="123" t="s">
        <v>194</v>
      </c>
      <c r="G86" s="123" t="s">
        <v>194</v>
      </c>
      <c r="H86" s="123" t="s">
        <v>194</v>
      </c>
      <c r="I86" s="123" t="s">
        <v>194</v>
      </c>
      <c r="J86" s="123" t="s">
        <v>194</v>
      </c>
      <c r="K86" s="123" t="s">
        <v>194</v>
      </c>
    </row>
    <row r="87" spans="1:11" x14ac:dyDescent="0.25">
      <c r="A87" s="127" t="s">
        <v>294</v>
      </c>
      <c r="B87" s="128" t="s">
        <v>298</v>
      </c>
      <c r="C87" s="127" t="s">
        <v>194</v>
      </c>
      <c r="D87" s="127" t="s">
        <v>194</v>
      </c>
      <c r="E87" s="127" t="s">
        <v>194</v>
      </c>
      <c r="F87" s="127" t="s">
        <v>194</v>
      </c>
      <c r="G87" s="127" t="s">
        <v>194</v>
      </c>
      <c r="H87" s="127" t="s">
        <v>194</v>
      </c>
      <c r="I87" s="127" t="s">
        <v>194</v>
      </c>
      <c r="J87" s="127" t="s">
        <v>194</v>
      </c>
      <c r="K87" s="127" t="s">
        <v>194</v>
      </c>
    </row>
    <row r="88" spans="1:11" x14ac:dyDescent="0.25">
      <c r="A88" s="123" t="s">
        <v>294</v>
      </c>
      <c r="B88" s="124" t="s">
        <v>299</v>
      </c>
      <c r="C88" s="123" t="s">
        <v>194</v>
      </c>
      <c r="D88" s="123" t="s">
        <v>194</v>
      </c>
      <c r="E88" s="123" t="s">
        <v>194</v>
      </c>
      <c r="F88" s="123" t="s">
        <v>194</v>
      </c>
      <c r="G88" s="123" t="s">
        <v>194</v>
      </c>
      <c r="H88" s="123" t="s">
        <v>194</v>
      </c>
      <c r="I88" s="123" t="s">
        <v>194</v>
      </c>
      <c r="J88" s="123" t="s">
        <v>193</v>
      </c>
      <c r="K88" s="123" t="s">
        <v>194</v>
      </c>
    </row>
    <row r="89" spans="1:11" x14ac:dyDescent="0.25">
      <c r="A89" s="127" t="s">
        <v>294</v>
      </c>
      <c r="B89" s="128" t="s">
        <v>300</v>
      </c>
      <c r="C89" s="127" t="s">
        <v>194</v>
      </c>
      <c r="D89" s="127" t="s">
        <v>194</v>
      </c>
      <c r="E89" s="127" t="s">
        <v>194</v>
      </c>
      <c r="F89" s="127" t="s">
        <v>194</v>
      </c>
      <c r="G89" s="127" t="s">
        <v>194</v>
      </c>
      <c r="H89" s="127" t="s">
        <v>194</v>
      </c>
      <c r="I89" s="127" t="s">
        <v>194</v>
      </c>
      <c r="J89" s="127" t="s">
        <v>193</v>
      </c>
      <c r="K89" s="127" t="s">
        <v>194</v>
      </c>
    </row>
    <row r="90" spans="1:11" x14ac:dyDescent="0.25">
      <c r="A90" s="123" t="s">
        <v>294</v>
      </c>
      <c r="B90" s="124" t="s">
        <v>301</v>
      </c>
      <c r="C90" s="123" t="s">
        <v>194</v>
      </c>
      <c r="D90" s="123" t="s">
        <v>194</v>
      </c>
      <c r="E90" s="123" t="s">
        <v>194</v>
      </c>
      <c r="F90" s="123" t="s">
        <v>194</v>
      </c>
      <c r="G90" s="123" t="s">
        <v>194</v>
      </c>
      <c r="H90" s="123" t="s">
        <v>194</v>
      </c>
      <c r="I90" s="123" t="s">
        <v>194</v>
      </c>
      <c r="J90" s="123" t="s">
        <v>193</v>
      </c>
      <c r="K90" s="123" t="s">
        <v>194</v>
      </c>
    </row>
    <row r="91" spans="1:11" x14ac:dyDescent="0.25">
      <c r="A91" s="127" t="s">
        <v>294</v>
      </c>
      <c r="B91" s="128" t="s">
        <v>302</v>
      </c>
      <c r="C91" s="127" t="s">
        <v>194</v>
      </c>
      <c r="D91" s="127" t="s">
        <v>194</v>
      </c>
      <c r="E91" s="127" t="s">
        <v>194</v>
      </c>
      <c r="F91" s="127" t="s">
        <v>194</v>
      </c>
      <c r="G91" s="127" t="s">
        <v>194</v>
      </c>
      <c r="H91" s="127" t="s">
        <v>194</v>
      </c>
      <c r="I91" s="127" t="s">
        <v>194</v>
      </c>
      <c r="J91" s="127" t="s">
        <v>193</v>
      </c>
      <c r="K91" s="127" t="s">
        <v>194</v>
      </c>
    </row>
    <row r="92" spans="1:11" x14ac:dyDescent="0.25">
      <c r="A92" s="123" t="s">
        <v>294</v>
      </c>
      <c r="B92" s="124" t="s">
        <v>303</v>
      </c>
      <c r="C92" s="123" t="s">
        <v>194</v>
      </c>
      <c r="D92" s="123" t="s">
        <v>194</v>
      </c>
      <c r="E92" s="123" t="s">
        <v>194</v>
      </c>
      <c r="F92" s="123" t="s">
        <v>194</v>
      </c>
      <c r="G92" s="123" t="s">
        <v>194</v>
      </c>
      <c r="H92" s="123" t="s">
        <v>194</v>
      </c>
      <c r="I92" s="123" t="s">
        <v>194</v>
      </c>
      <c r="J92" s="123" t="s">
        <v>193</v>
      </c>
      <c r="K92" s="123" t="s">
        <v>194</v>
      </c>
    </row>
    <row r="93" spans="1:11" x14ac:dyDescent="0.25">
      <c r="A93" s="127" t="s">
        <v>304</v>
      </c>
      <c r="B93" s="128" t="s">
        <v>305</v>
      </c>
      <c r="C93" s="127" t="s">
        <v>194</v>
      </c>
      <c r="D93" s="127" t="s">
        <v>194</v>
      </c>
      <c r="E93" s="127" t="s">
        <v>194</v>
      </c>
      <c r="F93" s="127" t="s">
        <v>194</v>
      </c>
      <c r="G93" s="127" t="s">
        <v>193</v>
      </c>
      <c r="H93" s="127" t="s">
        <v>194</v>
      </c>
      <c r="I93" s="127" t="s">
        <v>193</v>
      </c>
      <c r="J93" s="127" t="s">
        <v>193</v>
      </c>
      <c r="K93" s="127" t="s">
        <v>194</v>
      </c>
    </row>
    <row r="94" spans="1:11" x14ac:dyDescent="0.25">
      <c r="A94" s="123" t="s">
        <v>304</v>
      </c>
      <c r="B94" s="124" t="s">
        <v>306</v>
      </c>
      <c r="C94" s="123" t="s">
        <v>194</v>
      </c>
      <c r="D94" s="123" t="s">
        <v>194</v>
      </c>
      <c r="E94" s="123" t="s">
        <v>194</v>
      </c>
      <c r="F94" s="123" t="s">
        <v>194</v>
      </c>
      <c r="G94" s="123" t="s">
        <v>194</v>
      </c>
      <c r="H94" s="123" t="s">
        <v>194</v>
      </c>
      <c r="I94" s="123" t="s">
        <v>194</v>
      </c>
      <c r="J94" s="123" t="s">
        <v>194</v>
      </c>
      <c r="K94" s="123" t="s">
        <v>194</v>
      </c>
    </row>
    <row r="95" spans="1:11" x14ac:dyDescent="0.25">
      <c r="A95" s="127" t="s">
        <v>304</v>
      </c>
      <c r="B95" s="128" t="s">
        <v>307</v>
      </c>
      <c r="C95" s="127" t="s">
        <v>194</v>
      </c>
      <c r="D95" s="127" t="s">
        <v>194</v>
      </c>
      <c r="E95" s="127" t="s">
        <v>194</v>
      </c>
      <c r="F95" s="127" t="s">
        <v>194</v>
      </c>
      <c r="G95" s="127" t="s">
        <v>194</v>
      </c>
      <c r="H95" s="127" t="s">
        <v>194</v>
      </c>
      <c r="I95" s="127" t="s">
        <v>194</v>
      </c>
      <c r="J95" s="127" t="s">
        <v>193</v>
      </c>
      <c r="K95" s="127" t="s">
        <v>193</v>
      </c>
    </row>
    <row r="96" spans="1:11" x14ac:dyDescent="0.25">
      <c r="A96" s="123" t="s">
        <v>304</v>
      </c>
      <c r="B96" s="124" t="s">
        <v>308</v>
      </c>
      <c r="C96" s="123" t="s">
        <v>194</v>
      </c>
      <c r="D96" s="123" t="s">
        <v>194</v>
      </c>
      <c r="E96" s="123" t="s">
        <v>194</v>
      </c>
      <c r="F96" s="123" t="s">
        <v>194</v>
      </c>
      <c r="G96" s="123" t="s">
        <v>194</v>
      </c>
      <c r="H96" s="123" t="s">
        <v>194</v>
      </c>
      <c r="I96" s="123" t="s">
        <v>194</v>
      </c>
      <c r="J96" s="123" t="s">
        <v>194</v>
      </c>
      <c r="K96" s="123" t="s">
        <v>194</v>
      </c>
    </row>
    <row r="97" spans="1:11" x14ac:dyDescent="0.25">
      <c r="A97" s="127" t="s">
        <v>304</v>
      </c>
      <c r="B97" s="128" t="s">
        <v>309</v>
      </c>
      <c r="C97" s="127" t="s">
        <v>194</v>
      </c>
      <c r="D97" s="127" t="s">
        <v>194</v>
      </c>
      <c r="E97" s="127" t="s">
        <v>194</v>
      </c>
      <c r="F97" s="127" t="s">
        <v>194</v>
      </c>
      <c r="G97" s="127" t="s">
        <v>194</v>
      </c>
      <c r="H97" s="127" t="s">
        <v>194</v>
      </c>
      <c r="I97" s="127" t="s">
        <v>194</v>
      </c>
      <c r="J97" s="127" t="s">
        <v>194</v>
      </c>
      <c r="K97" s="127" t="s">
        <v>194</v>
      </c>
    </row>
    <row r="98" spans="1:11" x14ac:dyDescent="0.25">
      <c r="A98" s="123" t="s">
        <v>304</v>
      </c>
      <c r="B98" s="124" t="s">
        <v>310</v>
      </c>
      <c r="C98" s="123" t="s">
        <v>194</v>
      </c>
      <c r="D98" s="123" t="s">
        <v>194</v>
      </c>
      <c r="E98" s="123" t="s">
        <v>194</v>
      </c>
      <c r="F98" s="123" t="s">
        <v>194</v>
      </c>
      <c r="G98" s="123" t="s">
        <v>193</v>
      </c>
      <c r="H98" s="123" t="s">
        <v>194</v>
      </c>
      <c r="I98" s="123" t="s">
        <v>194</v>
      </c>
      <c r="J98" s="123" t="s">
        <v>194</v>
      </c>
      <c r="K98" s="123" t="s">
        <v>194</v>
      </c>
    </row>
    <row r="99" spans="1:11" x14ac:dyDescent="0.25">
      <c r="A99" s="127" t="s">
        <v>304</v>
      </c>
      <c r="B99" s="128" t="s">
        <v>311</v>
      </c>
      <c r="C99" s="127" t="s">
        <v>194</v>
      </c>
      <c r="D99" s="127" t="s">
        <v>194</v>
      </c>
      <c r="E99" s="127" t="s">
        <v>194</v>
      </c>
      <c r="F99" s="127" t="s">
        <v>194</v>
      </c>
      <c r="G99" s="127" t="s">
        <v>193</v>
      </c>
      <c r="H99" s="127" t="s">
        <v>194</v>
      </c>
      <c r="I99" s="127" t="s">
        <v>194</v>
      </c>
      <c r="J99" s="127" t="s">
        <v>194</v>
      </c>
      <c r="K99" s="127" t="s">
        <v>194</v>
      </c>
    </row>
    <row r="100" spans="1:11" x14ac:dyDescent="0.25">
      <c r="A100" s="123" t="s">
        <v>304</v>
      </c>
      <c r="B100" s="124" t="s">
        <v>312</v>
      </c>
      <c r="C100" s="123" t="s">
        <v>194</v>
      </c>
      <c r="D100" s="123" t="s">
        <v>194</v>
      </c>
      <c r="E100" s="123" t="s">
        <v>194</v>
      </c>
      <c r="F100" s="123" t="s">
        <v>194</v>
      </c>
      <c r="G100" s="123" t="s">
        <v>193</v>
      </c>
      <c r="H100" s="123" t="s">
        <v>194</v>
      </c>
      <c r="I100" s="123" t="s">
        <v>194</v>
      </c>
      <c r="J100" s="123" t="s">
        <v>194</v>
      </c>
      <c r="K100" s="123" t="s">
        <v>194</v>
      </c>
    </row>
    <row r="101" spans="1:11" x14ac:dyDescent="0.25">
      <c r="A101" s="127" t="s">
        <v>304</v>
      </c>
      <c r="B101" s="128" t="s">
        <v>313</v>
      </c>
      <c r="C101" s="127" t="s">
        <v>194</v>
      </c>
      <c r="D101" s="127" t="s">
        <v>194</v>
      </c>
      <c r="E101" s="127" t="s">
        <v>194</v>
      </c>
      <c r="F101" s="127" t="s">
        <v>194</v>
      </c>
      <c r="G101" s="127" t="s">
        <v>193</v>
      </c>
      <c r="H101" s="127" t="s">
        <v>194</v>
      </c>
      <c r="I101" s="127" t="s">
        <v>194</v>
      </c>
      <c r="J101" s="127" t="s">
        <v>193</v>
      </c>
      <c r="K101" s="127" t="s">
        <v>194</v>
      </c>
    </row>
    <row r="102" spans="1:11" x14ac:dyDescent="0.25">
      <c r="A102" s="123" t="s">
        <v>314</v>
      </c>
      <c r="B102" s="124" t="s">
        <v>315</v>
      </c>
      <c r="C102" s="123" t="s">
        <v>194</v>
      </c>
      <c r="D102" s="123" t="s">
        <v>194</v>
      </c>
      <c r="E102" s="123" t="s">
        <v>194</v>
      </c>
      <c r="F102" s="123" t="s">
        <v>194</v>
      </c>
      <c r="G102" s="123" t="s">
        <v>194</v>
      </c>
      <c r="H102" s="123" t="s">
        <v>194</v>
      </c>
      <c r="I102" s="123" t="s">
        <v>194</v>
      </c>
      <c r="J102" s="123" t="s">
        <v>193</v>
      </c>
      <c r="K102" s="123" t="s">
        <v>194</v>
      </c>
    </row>
    <row r="103" spans="1:11" x14ac:dyDescent="0.25">
      <c r="A103" s="127" t="s">
        <v>314</v>
      </c>
      <c r="B103" s="128" t="s">
        <v>316</v>
      </c>
      <c r="C103" s="127" t="s">
        <v>193</v>
      </c>
      <c r="D103" s="127" t="s">
        <v>194</v>
      </c>
      <c r="E103" s="127" t="s">
        <v>194</v>
      </c>
      <c r="F103" s="127" t="s">
        <v>194</v>
      </c>
      <c r="G103" s="127" t="s">
        <v>194</v>
      </c>
      <c r="H103" s="127" t="s">
        <v>194</v>
      </c>
      <c r="I103" s="127" t="s">
        <v>194</v>
      </c>
      <c r="J103" s="127" t="s">
        <v>193</v>
      </c>
      <c r="K103" s="127" t="s">
        <v>194</v>
      </c>
    </row>
    <row r="104" spans="1:11" x14ac:dyDescent="0.25">
      <c r="A104" s="123" t="s">
        <v>314</v>
      </c>
      <c r="B104" s="124" t="s">
        <v>317</v>
      </c>
      <c r="C104" s="123" t="s">
        <v>194</v>
      </c>
      <c r="D104" s="123" t="s">
        <v>194</v>
      </c>
      <c r="E104" s="123" t="s">
        <v>194</v>
      </c>
      <c r="F104" s="123" t="s">
        <v>194</v>
      </c>
      <c r="G104" s="123" t="s">
        <v>193</v>
      </c>
      <c r="H104" s="123" t="s">
        <v>194</v>
      </c>
      <c r="I104" s="123" t="s">
        <v>194</v>
      </c>
      <c r="J104" s="123" t="s">
        <v>193</v>
      </c>
      <c r="K104" s="123" t="s">
        <v>194</v>
      </c>
    </row>
    <row r="105" spans="1:11" x14ac:dyDescent="0.25">
      <c r="A105" s="127" t="s">
        <v>314</v>
      </c>
      <c r="B105" s="128" t="s">
        <v>318</v>
      </c>
      <c r="C105" s="127" t="s">
        <v>194</v>
      </c>
      <c r="D105" s="127" t="s">
        <v>194</v>
      </c>
      <c r="E105" s="127" t="s">
        <v>194</v>
      </c>
      <c r="F105" s="127" t="s">
        <v>194</v>
      </c>
      <c r="G105" s="127" t="s">
        <v>194</v>
      </c>
      <c r="H105" s="127" t="s">
        <v>194</v>
      </c>
      <c r="I105" s="127" t="s">
        <v>193</v>
      </c>
      <c r="J105" s="127" t="s">
        <v>193</v>
      </c>
      <c r="K105" s="127" t="s">
        <v>194</v>
      </c>
    </row>
    <row r="106" spans="1:11" x14ac:dyDescent="0.25">
      <c r="A106" s="123" t="s">
        <v>319</v>
      </c>
      <c r="B106" s="124" t="s">
        <v>320</v>
      </c>
      <c r="C106" s="123" t="s">
        <v>193</v>
      </c>
      <c r="D106" s="123" t="s">
        <v>194</v>
      </c>
      <c r="E106" s="123" t="s">
        <v>194</v>
      </c>
      <c r="F106" s="123" t="s">
        <v>194</v>
      </c>
      <c r="G106" s="123" t="s">
        <v>194</v>
      </c>
      <c r="H106" s="123" t="s">
        <v>194</v>
      </c>
      <c r="I106" s="123" t="s">
        <v>193</v>
      </c>
      <c r="J106" s="123" t="s">
        <v>193</v>
      </c>
      <c r="K106" s="123" t="s">
        <v>194</v>
      </c>
    </row>
    <row r="107" spans="1:11" x14ac:dyDescent="0.25">
      <c r="A107" s="127" t="s">
        <v>321</v>
      </c>
      <c r="B107" s="128" t="s">
        <v>322</v>
      </c>
      <c r="C107" s="127" t="s">
        <v>193</v>
      </c>
      <c r="D107" s="127" t="s">
        <v>194</v>
      </c>
      <c r="E107" s="127" t="s">
        <v>194</v>
      </c>
      <c r="F107" s="127" t="s">
        <v>194</v>
      </c>
      <c r="G107" s="127" t="s">
        <v>193</v>
      </c>
      <c r="H107" s="127" t="s">
        <v>194</v>
      </c>
      <c r="I107" s="127" t="s">
        <v>193</v>
      </c>
      <c r="J107" s="127" t="s">
        <v>193</v>
      </c>
      <c r="K107" s="127" t="s">
        <v>194</v>
      </c>
    </row>
    <row r="108" spans="1:11" x14ac:dyDescent="0.25">
      <c r="A108" s="123" t="s">
        <v>323</v>
      </c>
      <c r="B108" s="124" t="s">
        <v>324</v>
      </c>
      <c r="C108" s="123" t="s">
        <v>194</v>
      </c>
      <c r="D108" s="123" t="s">
        <v>194</v>
      </c>
      <c r="E108" s="123" t="s">
        <v>193</v>
      </c>
      <c r="F108" s="123" t="s">
        <v>194</v>
      </c>
      <c r="G108" s="123" t="s">
        <v>194</v>
      </c>
      <c r="H108" s="123" t="s">
        <v>194</v>
      </c>
      <c r="I108" s="123" t="s">
        <v>194</v>
      </c>
      <c r="J108" s="123" t="s">
        <v>193</v>
      </c>
      <c r="K108" s="123" t="s">
        <v>194</v>
      </c>
    </row>
    <row r="109" spans="1:11" x14ac:dyDescent="0.25">
      <c r="A109" s="127" t="s">
        <v>325</v>
      </c>
      <c r="B109" s="128" t="s">
        <v>326</v>
      </c>
      <c r="C109" s="127" t="s">
        <v>194</v>
      </c>
      <c r="D109" s="127" t="s">
        <v>194</v>
      </c>
      <c r="E109" s="127" t="s">
        <v>194</v>
      </c>
      <c r="F109" s="127" t="s">
        <v>194</v>
      </c>
      <c r="G109" s="127" t="s">
        <v>194</v>
      </c>
      <c r="H109" s="127" t="s">
        <v>194</v>
      </c>
      <c r="I109" s="127" t="s">
        <v>194</v>
      </c>
      <c r="J109" s="127" t="s">
        <v>194</v>
      </c>
      <c r="K109" s="127" t="s">
        <v>194</v>
      </c>
    </row>
    <row r="110" spans="1:11" x14ac:dyDescent="0.25">
      <c r="A110" s="123" t="s">
        <v>325</v>
      </c>
      <c r="B110" s="124" t="s">
        <v>327</v>
      </c>
      <c r="C110" s="123" t="s">
        <v>194</v>
      </c>
      <c r="D110" s="123" t="s">
        <v>194</v>
      </c>
      <c r="E110" s="123" t="s">
        <v>194</v>
      </c>
      <c r="F110" s="123" t="s">
        <v>194</v>
      </c>
      <c r="G110" s="123" t="s">
        <v>194</v>
      </c>
      <c r="H110" s="123" t="s">
        <v>194</v>
      </c>
      <c r="I110" s="123" t="s">
        <v>194</v>
      </c>
      <c r="J110" s="123" t="s">
        <v>194</v>
      </c>
      <c r="K110" s="123" t="s">
        <v>194</v>
      </c>
    </row>
    <row r="111" spans="1:11" x14ac:dyDescent="0.25">
      <c r="A111" s="127" t="s">
        <v>325</v>
      </c>
      <c r="B111" s="128" t="s">
        <v>328</v>
      </c>
      <c r="C111" s="127" t="s">
        <v>194</v>
      </c>
      <c r="D111" s="127" t="s">
        <v>194</v>
      </c>
      <c r="E111" s="127" t="s">
        <v>194</v>
      </c>
      <c r="F111" s="127" t="s">
        <v>194</v>
      </c>
      <c r="G111" s="127" t="s">
        <v>194</v>
      </c>
      <c r="H111" s="127" t="s">
        <v>194</v>
      </c>
      <c r="I111" s="127" t="s">
        <v>194</v>
      </c>
      <c r="J111" s="127" t="s">
        <v>193</v>
      </c>
      <c r="K111" s="127" t="s">
        <v>194</v>
      </c>
    </row>
    <row r="112" spans="1:11" x14ac:dyDescent="0.25">
      <c r="A112" s="123" t="s">
        <v>325</v>
      </c>
      <c r="B112" s="124" t="s">
        <v>329</v>
      </c>
      <c r="C112" s="123" t="s">
        <v>193</v>
      </c>
      <c r="D112" s="123" t="s">
        <v>194</v>
      </c>
      <c r="E112" s="123" t="s">
        <v>193</v>
      </c>
      <c r="F112" s="123" t="s">
        <v>194</v>
      </c>
      <c r="G112" s="123" t="s">
        <v>193</v>
      </c>
      <c r="H112" s="123" t="s">
        <v>194</v>
      </c>
      <c r="I112" s="123" t="s">
        <v>194</v>
      </c>
      <c r="J112" s="123" t="s">
        <v>193</v>
      </c>
      <c r="K112" s="123" t="s">
        <v>194</v>
      </c>
    </row>
    <row r="113" spans="1:11" x14ac:dyDescent="0.25">
      <c r="A113" s="127" t="s">
        <v>325</v>
      </c>
      <c r="B113" s="128" t="s">
        <v>330</v>
      </c>
      <c r="C113" s="127" t="s">
        <v>194</v>
      </c>
      <c r="D113" s="127" t="s">
        <v>194</v>
      </c>
      <c r="E113" s="127" t="s">
        <v>194</v>
      </c>
      <c r="F113" s="127" t="s">
        <v>194</v>
      </c>
      <c r="G113" s="127" t="s">
        <v>194</v>
      </c>
      <c r="H113" s="127" t="s">
        <v>194</v>
      </c>
      <c r="I113" s="127" t="s">
        <v>194</v>
      </c>
      <c r="J113" s="127" t="s">
        <v>194</v>
      </c>
      <c r="K113" s="127" t="s">
        <v>194</v>
      </c>
    </row>
    <row r="114" spans="1:11" x14ac:dyDescent="0.25">
      <c r="A114" s="123" t="s">
        <v>325</v>
      </c>
      <c r="B114" s="124" t="s">
        <v>331</v>
      </c>
      <c r="C114" s="123" t="s">
        <v>194</v>
      </c>
      <c r="D114" s="123" t="s">
        <v>194</v>
      </c>
      <c r="E114" s="123" t="s">
        <v>194</v>
      </c>
      <c r="F114" s="123" t="s">
        <v>194</v>
      </c>
      <c r="G114" s="123" t="s">
        <v>194</v>
      </c>
      <c r="H114" s="123" t="s">
        <v>194</v>
      </c>
      <c r="I114" s="123" t="s">
        <v>194</v>
      </c>
      <c r="J114" s="123" t="s">
        <v>194</v>
      </c>
      <c r="K114" s="123" t="s">
        <v>194</v>
      </c>
    </row>
    <row r="115" spans="1:11" x14ac:dyDescent="0.25">
      <c r="A115" s="127" t="s">
        <v>325</v>
      </c>
      <c r="B115" s="128" t="s">
        <v>332</v>
      </c>
      <c r="C115" s="127" t="s">
        <v>194</v>
      </c>
      <c r="D115" s="127" t="s">
        <v>194</v>
      </c>
      <c r="E115" s="127" t="s">
        <v>194</v>
      </c>
      <c r="F115" s="127" t="s">
        <v>194</v>
      </c>
      <c r="G115" s="127" t="s">
        <v>194</v>
      </c>
      <c r="H115" s="127" t="s">
        <v>194</v>
      </c>
      <c r="I115" s="127" t="s">
        <v>194</v>
      </c>
      <c r="J115" s="127" t="s">
        <v>194</v>
      </c>
      <c r="K115" s="127" t="s">
        <v>194</v>
      </c>
    </row>
    <row r="116" spans="1:11" x14ac:dyDescent="0.25">
      <c r="A116" s="123" t="s">
        <v>325</v>
      </c>
      <c r="B116" s="124" t="s">
        <v>333</v>
      </c>
      <c r="C116" s="123" t="s">
        <v>194</v>
      </c>
      <c r="D116" s="123" t="s">
        <v>194</v>
      </c>
      <c r="E116" s="123" t="s">
        <v>194</v>
      </c>
      <c r="F116" s="123" t="s">
        <v>194</v>
      </c>
      <c r="G116" s="123" t="s">
        <v>194</v>
      </c>
      <c r="H116" s="123" t="s">
        <v>194</v>
      </c>
      <c r="I116" s="123" t="s">
        <v>194</v>
      </c>
      <c r="J116" s="123" t="s">
        <v>194</v>
      </c>
      <c r="K116" s="123" t="s">
        <v>194</v>
      </c>
    </row>
    <row r="117" spans="1:11" x14ac:dyDescent="0.25">
      <c r="A117" s="127" t="s">
        <v>334</v>
      </c>
      <c r="B117" s="128" t="s">
        <v>335</v>
      </c>
      <c r="C117" s="127" t="s">
        <v>194</v>
      </c>
      <c r="D117" s="127" t="s">
        <v>194</v>
      </c>
      <c r="E117" s="127" t="s">
        <v>193</v>
      </c>
      <c r="F117" s="127" t="s">
        <v>194</v>
      </c>
      <c r="G117" s="127" t="s">
        <v>194</v>
      </c>
      <c r="H117" s="127" t="s">
        <v>194</v>
      </c>
      <c r="I117" s="127" t="s">
        <v>194</v>
      </c>
      <c r="J117" s="127" t="s">
        <v>194</v>
      </c>
      <c r="K117" s="127" t="s">
        <v>194</v>
      </c>
    </row>
    <row r="118" spans="1:11" x14ac:dyDescent="0.25">
      <c r="A118" s="123" t="s">
        <v>334</v>
      </c>
      <c r="B118" s="124" t="s">
        <v>336</v>
      </c>
      <c r="C118" s="123" t="s">
        <v>194</v>
      </c>
      <c r="D118" s="123" t="s">
        <v>194</v>
      </c>
      <c r="E118" s="123" t="s">
        <v>194</v>
      </c>
      <c r="F118" s="123" t="s">
        <v>194</v>
      </c>
      <c r="G118" s="123" t="s">
        <v>193</v>
      </c>
      <c r="H118" s="123" t="s">
        <v>194</v>
      </c>
      <c r="I118" s="123" t="s">
        <v>194</v>
      </c>
      <c r="J118" s="123" t="s">
        <v>194</v>
      </c>
      <c r="K118" s="123" t="s">
        <v>194</v>
      </c>
    </row>
    <row r="119" spans="1:11" x14ac:dyDescent="0.25">
      <c r="A119" s="127" t="s">
        <v>334</v>
      </c>
      <c r="B119" s="128" t="s">
        <v>337</v>
      </c>
      <c r="C119" s="127" t="s">
        <v>194</v>
      </c>
      <c r="D119" s="127" t="s">
        <v>194</v>
      </c>
      <c r="E119" s="127" t="s">
        <v>194</v>
      </c>
      <c r="F119" s="127" t="s">
        <v>194</v>
      </c>
      <c r="G119" s="127" t="s">
        <v>193</v>
      </c>
      <c r="H119" s="127" t="s">
        <v>194</v>
      </c>
      <c r="I119" s="127" t="s">
        <v>194</v>
      </c>
      <c r="J119" s="127" t="s">
        <v>193</v>
      </c>
      <c r="K119" s="127" t="s">
        <v>194</v>
      </c>
    </row>
    <row r="120" spans="1:11" x14ac:dyDescent="0.25">
      <c r="A120" s="123" t="s">
        <v>334</v>
      </c>
      <c r="B120" s="124" t="s">
        <v>338</v>
      </c>
      <c r="C120" s="123" t="s">
        <v>193</v>
      </c>
      <c r="D120" s="123" t="s">
        <v>193</v>
      </c>
      <c r="E120" s="123" t="s">
        <v>193</v>
      </c>
      <c r="F120" s="123" t="s">
        <v>193</v>
      </c>
      <c r="G120" s="123" t="s">
        <v>193</v>
      </c>
      <c r="H120" s="123" t="s">
        <v>193</v>
      </c>
      <c r="I120" s="123" t="s">
        <v>194</v>
      </c>
      <c r="J120" s="123" t="s">
        <v>194</v>
      </c>
      <c r="K120" s="123" t="s">
        <v>193</v>
      </c>
    </row>
    <row r="121" spans="1:11" x14ac:dyDescent="0.25">
      <c r="A121" s="127" t="s">
        <v>334</v>
      </c>
      <c r="B121" s="128" t="s">
        <v>339</v>
      </c>
      <c r="C121" s="127" t="s">
        <v>194</v>
      </c>
      <c r="D121" s="127" t="s">
        <v>194</v>
      </c>
      <c r="E121" s="127" t="s">
        <v>194</v>
      </c>
      <c r="F121" s="127" t="s">
        <v>194</v>
      </c>
      <c r="G121" s="127" t="s">
        <v>193</v>
      </c>
      <c r="H121" s="127" t="s">
        <v>194</v>
      </c>
      <c r="I121" s="127" t="s">
        <v>194</v>
      </c>
      <c r="J121" s="127" t="s">
        <v>194</v>
      </c>
      <c r="K121" s="127" t="s">
        <v>194</v>
      </c>
    </row>
    <row r="122" spans="1:11" x14ac:dyDescent="0.25">
      <c r="A122" s="123" t="s">
        <v>334</v>
      </c>
      <c r="B122" s="124" t="s">
        <v>340</v>
      </c>
      <c r="C122" s="123" t="s">
        <v>194</v>
      </c>
      <c r="D122" s="123" t="s">
        <v>193</v>
      </c>
      <c r="E122" s="123" t="s">
        <v>193</v>
      </c>
      <c r="F122" s="123" t="s">
        <v>194</v>
      </c>
      <c r="G122" s="123" t="s">
        <v>194</v>
      </c>
      <c r="H122" s="123" t="s">
        <v>194</v>
      </c>
      <c r="I122" s="123" t="s">
        <v>194</v>
      </c>
      <c r="J122" s="123" t="s">
        <v>194</v>
      </c>
      <c r="K122" s="123" t="s">
        <v>194</v>
      </c>
    </row>
    <row r="123" spans="1:11" x14ac:dyDescent="0.25">
      <c r="A123" s="127" t="s">
        <v>334</v>
      </c>
      <c r="B123" s="128" t="s">
        <v>341</v>
      </c>
      <c r="C123" s="127" t="s">
        <v>194</v>
      </c>
      <c r="D123" s="127" t="s">
        <v>194</v>
      </c>
      <c r="E123" s="127" t="s">
        <v>194</v>
      </c>
      <c r="F123" s="127" t="s">
        <v>194</v>
      </c>
      <c r="G123" s="127" t="s">
        <v>194</v>
      </c>
      <c r="H123" s="127" t="s">
        <v>193</v>
      </c>
      <c r="I123" s="127" t="s">
        <v>193</v>
      </c>
      <c r="J123" s="127" t="s">
        <v>193</v>
      </c>
      <c r="K123" s="127" t="s">
        <v>194</v>
      </c>
    </row>
    <row r="124" spans="1:11" x14ac:dyDescent="0.25">
      <c r="A124" s="123" t="s">
        <v>334</v>
      </c>
      <c r="B124" s="124" t="s">
        <v>342</v>
      </c>
      <c r="C124" s="123" t="s">
        <v>194</v>
      </c>
      <c r="D124" s="123" t="s">
        <v>194</v>
      </c>
      <c r="E124" s="123" t="s">
        <v>194</v>
      </c>
      <c r="F124" s="123" t="s">
        <v>194</v>
      </c>
      <c r="G124" s="123" t="s">
        <v>193</v>
      </c>
      <c r="H124" s="123" t="s">
        <v>194</v>
      </c>
      <c r="I124" s="123" t="s">
        <v>194</v>
      </c>
      <c r="J124" s="123" t="s">
        <v>194</v>
      </c>
      <c r="K124" s="123" t="s">
        <v>194</v>
      </c>
    </row>
    <row r="125" spans="1:11" x14ac:dyDescent="0.25">
      <c r="A125" s="127" t="s">
        <v>343</v>
      </c>
      <c r="B125" s="128" t="s">
        <v>344</v>
      </c>
      <c r="C125" s="127" t="s">
        <v>194</v>
      </c>
      <c r="D125" s="127" t="s">
        <v>194</v>
      </c>
      <c r="E125" s="127" t="s">
        <v>194</v>
      </c>
      <c r="F125" s="127" t="s">
        <v>194</v>
      </c>
      <c r="G125" s="127" t="s">
        <v>194</v>
      </c>
      <c r="H125" s="127" t="s">
        <v>194</v>
      </c>
      <c r="I125" s="127" t="s">
        <v>194</v>
      </c>
      <c r="J125" s="127" t="s">
        <v>193</v>
      </c>
      <c r="K125" s="127" t="s">
        <v>193</v>
      </c>
    </row>
    <row r="126" spans="1:11" x14ac:dyDescent="0.25">
      <c r="A126" s="123" t="s">
        <v>343</v>
      </c>
      <c r="B126" s="124" t="s">
        <v>345</v>
      </c>
      <c r="C126" s="123" t="s">
        <v>194</v>
      </c>
      <c r="D126" s="123" t="s">
        <v>194</v>
      </c>
      <c r="E126" s="123" t="s">
        <v>194</v>
      </c>
      <c r="F126" s="123" t="s">
        <v>194</v>
      </c>
      <c r="G126" s="123" t="s">
        <v>194</v>
      </c>
      <c r="H126" s="123" t="s">
        <v>194</v>
      </c>
      <c r="I126" s="123" t="s">
        <v>194</v>
      </c>
      <c r="J126" s="123" t="s">
        <v>193</v>
      </c>
      <c r="K126" s="123" t="s">
        <v>194</v>
      </c>
    </row>
    <row r="127" spans="1:11" x14ac:dyDescent="0.25">
      <c r="A127" s="127" t="s">
        <v>343</v>
      </c>
      <c r="B127" s="128" t="s">
        <v>346</v>
      </c>
      <c r="C127" s="127" t="s">
        <v>194</v>
      </c>
      <c r="D127" s="127" t="s">
        <v>194</v>
      </c>
      <c r="E127" s="127" t="s">
        <v>194</v>
      </c>
      <c r="F127" s="127" t="s">
        <v>194</v>
      </c>
      <c r="G127" s="127" t="s">
        <v>193</v>
      </c>
      <c r="H127" s="127" t="s">
        <v>194</v>
      </c>
      <c r="I127" s="127" t="s">
        <v>194</v>
      </c>
      <c r="J127" s="127" t="s">
        <v>193</v>
      </c>
      <c r="K127" s="127" t="s">
        <v>194</v>
      </c>
    </row>
    <row r="128" spans="1:11" x14ac:dyDescent="0.25">
      <c r="A128" s="123" t="s">
        <v>343</v>
      </c>
      <c r="B128" s="124" t="s">
        <v>347</v>
      </c>
      <c r="C128" s="123" t="s">
        <v>194</v>
      </c>
      <c r="D128" s="123" t="s">
        <v>194</v>
      </c>
      <c r="E128" s="123" t="s">
        <v>194</v>
      </c>
      <c r="F128" s="123" t="s">
        <v>194</v>
      </c>
      <c r="G128" s="123" t="s">
        <v>193</v>
      </c>
      <c r="H128" s="123" t="s">
        <v>194</v>
      </c>
      <c r="I128" s="123" t="s">
        <v>194</v>
      </c>
      <c r="J128" s="123" t="s">
        <v>194</v>
      </c>
      <c r="K128" s="123" t="s">
        <v>194</v>
      </c>
    </row>
    <row r="129" spans="1:11" x14ac:dyDescent="0.25">
      <c r="A129" s="127" t="s">
        <v>343</v>
      </c>
      <c r="B129" s="128" t="s">
        <v>348</v>
      </c>
      <c r="C129" s="127" t="s">
        <v>194</v>
      </c>
      <c r="D129" s="127" t="s">
        <v>194</v>
      </c>
      <c r="E129" s="127" t="s">
        <v>194</v>
      </c>
      <c r="F129" s="127" t="s">
        <v>194</v>
      </c>
      <c r="G129" s="127" t="s">
        <v>194</v>
      </c>
      <c r="H129" s="127" t="s">
        <v>194</v>
      </c>
      <c r="I129" s="127" t="s">
        <v>194</v>
      </c>
      <c r="J129" s="127" t="s">
        <v>194</v>
      </c>
      <c r="K129" s="127" t="s">
        <v>194</v>
      </c>
    </row>
    <row r="130" spans="1:11" x14ac:dyDescent="0.25">
      <c r="A130" s="123" t="s">
        <v>343</v>
      </c>
      <c r="B130" s="124" t="s">
        <v>349</v>
      </c>
      <c r="C130" s="123" t="s">
        <v>194</v>
      </c>
      <c r="D130" s="123" t="s">
        <v>194</v>
      </c>
      <c r="E130" s="123" t="s">
        <v>194</v>
      </c>
      <c r="F130" s="123" t="s">
        <v>194</v>
      </c>
      <c r="G130" s="123" t="s">
        <v>194</v>
      </c>
      <c r="H130" s="123" t="s">
        <v>194</v>
      </c>
      <c r="I130" s="123" t="s">
        <v>194</v>
      </c>
      <c r="J130" s="123" t="s">
        <v>194</v>
      </c>
      <c r="K130" s="123" t="s">
        <v>193</v>
      </c>
    </row>
    <row r="131" spans="1:11" x14ac:dyDescent="0.25">
      <c r="A131" s="127" t="s">
        <v>343</v>
      </c>
      <c r="B131" s="128" t="s">
        <v>350</v>
      </c>
      <c r="C131" s="127" t="s">
        <v>194</v>
      </c>
      <c r="D131" s="127" t="s">
        <v>194</v>
      </c>
      <c r="E131" s="127" t="s">
        <v>194</v>
      </c>
      <c r="F131" s="127" t="s">
        <v>194</v>
      </c>
      <c r="G131" s="127" t="s">
        <v>194</v>
      </c>
      <c r="H131" s="127" t="s">
        <v>194</v>
      </c>
      <c r="I131" s="127" t="s">
        <v>194</v>
      </c>
      <c r="J131" s="127" t="s">
        <v>193</v>
      </c>
      <c r="K131" s="127" t="s">
        <v>194</v>
      </c>
    </row>
    <row r="132" spans="1:11" x14ac:dyDescent="0.25">
      <c r="A132" s="123" t="s">
        <v>343</v>
      </c>
      <c r="B132" s="124" t="s">
        <v>351</v>
      </c>
      <c r="C132" s="123" t="s">
        <v>194</v>
      </c>
      <c r="D132" s="123" t="s">
        <v>194</v>
      </c>
      <c r="E132" s="123" t="s">
        <v>194</v>
      </c>
      <c r="F132" s="123" t="s">
        <v>194</v>
      </c>
      <c r="G132" s="123" t="s">
        <v>194</v>
      </c>
      <c r="H132" s="123" t="s">
        <v>194</v>
      </c>
      <c r="I132" s="123" t="s">
        <v>194</v>
      </c>
      <c r="J132" s="123" t="s">
        <v>193</v>
      </c>
      <c r="K132" s="123" t="s">
        <v>194</v>
      </c>
    </row>
    <row r="133" spans="1:11" x14ac:dyDescent="0.25">
      <c r="A133" s="127" t="s">
        <v>343</v>
      </c>
      <c r="B133" s="128" t="s">
        <v>352</v>
      </c>
      <c r="C133" s="127" t="s">
        <v>194</v>
      </c>
      <c r="D133" s="127" t="s">
        <v>194</v>
      </c>
      <c r="E133" s="127" t="s">
        <v>194</v>
      </c>
      <c r="F133" s="127" t="s">
        <v>194</v>
      </c>
      <c r="G133" s="127" t="s">
        <v>193</v>
      </c>
      <c r="H133" s="127" t="s">
        <v>194</v>
      </c>
      <c r="I133" s="127" t="s">
        <v>193</v>
      </c>
      <c r="J133" s="127" t="s">
        <v>193</v>
      </c>
      <c r="K133" s="127" t="s">
        <v>194</v>
      </c>
    </row>
    <row r="134" spans="1:11" x14ac:dyDescent="0.25">
      <c r="A134" s="123" t="s">
        <v>343</v>
      </c>
      <c r="B134" s="124" t="s">
        <v>353</v>
      </c>
      <c r="C134" s="123" t="s">
        <v>194</v>
      </c>
      <c r="D134" s="123" t="s">
        <v>194</v>
      </c>
      <c r="E134" s="123" t="s">
        <v>194</v>
      </c>
      <c r="F134" s="123" t="s">
        <v>194</v>
      </c>
      <c r="G134" s="123" t="s">
        <v>193</v>
      </c>
      <c r="H134" s="123" t="s">
        <v>194</v>
      </c>
      <c r="I134" s="123" t="s">
        <v>193</v>
      </c>
      <c r="J134" s="123" t="s">
        <v>193</v>
      </c>
      <c r="K134" s="123" t="s">
        <v>194</v>
      </c>
    </row>
    <row r="135" spans="1:11" x14ac:dyDescent="0.25">
      <c r="A135" s="127" t="s">
        <v>343</v>
      </c>
      <c r="B135" s="128" t="s">
        <v>354</v>
      </c>
      <c r="C135" s="127" t="s">
        <v>194</v>
      </c>
      <c r="D135" s="127" t="s">
        <v>194</v>
      </c>
      <c r="E135" s="127" t="s">
        <v>194</v>
      </c>
      <c r="F135" s="127" t="s">
        <v>194</v>
      </c>
      <c r="G135" s="127" t="s">
        <v>193</v>
      </c>
      <c r="H135" s="127" t="s">
        <v>194</v>
      </c>
      <c r="I135" s="127" t="s">
        <v>194</v>
      </c>
      <c r="J135" s="127" t="s">
        <v>194</v>
      </c>
      <c r="K135" s="127" t="s">
        <v>194</v>
      </c>
    </row>
    <row r="136" spans="1:11" x14ac:dyDescent="0.25">
      <c r="A136" s="123" t="s">
        <v>343</v>
      </c>
      <c r="B136" s="124" t="s">
        <v>355</v>
      </c>
      <c r="C136" s="123" t="s">
        <v>194</v>
      </c>
      <c r="D136" s="123" t="s">
        <v>194</v>
      </c>
      <c r="E136" s="123" t="s">
        <v>194</v>
      </c>
      <c r="F136" s="123" t="s">
        <v>194</v>
      </c>
      <c r="G136" s="123" t="s">
        <v>194</v>
      </c>
      <c r="H136" s="123" t="s">
        <v>193</v>
      </c>
      <c r="I136" s="123" t="s">
        <v>193</v>
      </c>
      <c r="J136" s="123" t="s">
        <v>193</v>
      </c>
      <c r="K136" s="123" t="s">
        <v>194</v>
      </c>
    </row>
    <row r="137" spans="1:11" x14ac:dyDescent="0.25">
      <c r="A137" s="127" t="s">
        <v>343</v>
      </c>
      <c r="B137" s="128" t="s">
        <v>356</v>
      </c>
      <c r="C137" s="127" t="s">
        <v>194</v>
      </c>
      <c r="D137" s="127" t="s">
        <v>194</v>
      </c>
      <c r="E137" s="127" t="s">
        <v>194</v>
      </c>
      <c r="F137" s="127" t="s">
        <v>194</v>
      </c>
      <c r="G137" s="127" t="s">
        <v>193</v>
      </c>
      <c r="H137" s="127" t="s">
        <v>194</v>
      </c>
      <c r="I137" s="127" t="s">
        <v>194</v>
      </c>
      <c r="J137" s="127" t="s">
        <v>193</v>
      </c>
      <c r="K137" s="127" t="s">
        <v>194</v>
      </c>
    </row>
    <row r="138" spans="1:11" x14ac:dyDescent="0.25">
      <c r="A138" s="123" t="s">
        <v>357</v>
      </c>
      <c r="B138" s="124" t="s">
        <v>358</v>
      </c>
      <c r="C138" s="123" t="s">
        <v>193</v>
      </c>
      <c r="D138" s="123" t="s">
        <v>194</v>
      </c>
      <c r="E138" s="123" t="s">
        <v>194</v>
      </c>
      <c r="F138" s="123" t="s">
        <v>194</v>
      </c>
      <c r="G138" s="123" t="s">
        <v>194</v>
      </c>
      <c r="H138" s="123" t="s">
        <v>194</v>
      </c>
      <c r="I138" s="123" t="s">
        <v>194</v>
      </c>
      <c r="J138" s="123" t="s">
        <v>194</v>
      </c>
      <c r="K138" s="123" t="s">
        <v>194</v>
      </c>
    </row>
    <row r="139" spans="1:11" x14ac:dyDescent="0.25">
      <c r="A139" s="127" t="s">
        <v>357</v>
      </c>
      <c r="B139" s="128" t="s">
        <v>359</v>
      </c>
      <c r="C139" s="127" t="s">
        <v>194</v>
      </c>
      <c r="D139" s="127" t="s">
        <v>194</v>
      </c>
      <c r="E139" s="127" t="s">
        <v>194</v>
      </c>
      <c r="F139" s="127" t="s">
        <v>194</v>
      </c>
      <c r="G139" s="127" t="s">
        <v>194</v>
      </c>
      <c r="H139" s="127" t="s">
        <v>194</v>
      </c>
      <c r="I139" s="127" t="s">
        <v>194</v>
      </c>
      <c r="J139" s="127" t="s">
        <v>194</v>
      </c>
      <c r="K139" s="127" t="s">
        <v>194</v>
      </c>
    </row>
    <row r="140" spans="1:11" x14ac:dyDescent="0.25">
      <c r="A140" s="123" t="s">
        <v>357</v>
      </c>
      <c r="B140" s="124" t="s">
        <v>360</v>
      </c>
      <c r="C140" s="123" t="s">
        <v>194</v>
      </c>
      <c r="D140" s="123" t="s">
        <v>194</v>
      </c>
      <c r="E140" s="123" t="s">
        <v>194</v>
      </c>
      <c r="F140" s="123" t="s">
        <v>194</v>
      </c>
      <c r="G140" s="123" t="s">
        <v>194</v>
      </c>
      <c r="H140" s="123" t="s">
        <v>194</v>
      </c>
      <c r="I140" s="123" t="s">
        <v>194</v>
      </c>
      <c r="J140" s="123" t="s">
        <v>194</v>
      </c>
      <c r="K140" s="123" t="s">
        <v>194</v>
      </c>
    </row>
    <row r="141" spans="1:11" x14ac:dyDescent="0.25">
      <c r="A141" s="127" t="s">
        <v>361</v>
      </c>
      <c r="B141" s="128" t="s">
        <v>362</v>
      </c>
      <c r="C141" s="127" t="s">
        <v>194</v>
      </c>
      <c r="D141" s="127" t="s">
        <v>194</v>
      </c>
      <c r="E141" s="127" t="s">
        <v>194</v>
      </c>
      <c r="F141" s="127" t="s">
        <v>194</v>
      </c>
      <c r="G141" s="127" t="s">
        <v>194</v>
      </c>
      <c r="H141" s="127" t="s">
        <v>194</v>
      </c>
      <c r="I141" s="127" t="s">
        <v>194</v>
      </c>
      <c r="J141" s="127" t="s">
        <v>194</v>
      </c>
      <c r="K141" s="127" t="s">
        <v>194</v>
      </c>
    </row>
    <row r="142" spans="1:11" x14ac:dyDescent="0.25">
      <c r="A142" s="123" t="s">
        <v>361</v>
      </c>
      <c r="B142" s="124" t="s">
        <v>363</v>
      </c>
      <c r="C142" s="123" t="s">
        <v>194</v>
      </c>
      <c r="D142" s="123" t="s">
        <v>194</v>
      </c>
      <c r="E142" s="123" t="s">
        <v>194</v>
      </c>
      <c r="F142" s="123" t="s">
        <v>194</v>
      </c>
      <c r="G142" s="123" t="s">
        <v>194</v>
      </c>
      <c r="H142" s="123" t="s">
        <v>194</v>
      </c>
      <c r="I142" s="123" t="s">
        <v>194</v>
      </c>
      <c r="J142" s="123" t="s">
        <v>193</v>
      </c>
      <c r="K142" s="123" t="s">
        <v>194</v>
      </c>
    </row>
    <row r="143" spans="1:11" x14ac:dyDescent="0.25">
      <c r="A143" s="127" t="s">
        <v>361</v>
      </c>
      <c r="B143" s="128" t="s">
        <v>364</v>
      </c>
      <c r="C143" s="127" t="s">
        <v>194</v>
      </c>
      <c r="D143" s="127" t="s">
        <v>194</v>
      </c>
      <c r="E143" s="127" t="s">
        <v>194</v>
      </c>
      <c r="F143" s="127" t="s">
        <v>194</v>
      </c>
      <c r="G143" s="127" t="s">
        <v>194</v>
      </c>
      <c r="H143" s="127" t="s">
        <v>193</v>
      </c>
      <c r="I143" s="127" t="s">
        <v>194</v>
      </c>
      <c r="J143" s="127" t="s">
        <v>194</v>
      </c>
      <c r="K143" s="127" t="s">
        <v>194</v>
      </c>
    </row>
    <row r="144" spans="1:11" x14ac:dyDescent="0.25">
      <c r="A144" s="123" t="s">
        <v>361</v>
      </c>
      <c r="B144" s="124" t="s">
        <v>365</v>
      </c>
      <c r="C144" s="123" t="s">
        <v>194</v>
      </c>
      <c r="D144" s="123" t="s">
        <v>194</v>
      </c>
      <c r="E144" s="123" t="s">
        <v>194</v>
      </c>
      <c r="F144" s="123" t="s">
        <v>194</v>
      </c>
      <c r="G144" s="123" t="s">
        <v>194</v>
      </c>
      <c r="H144" s="123" t="s">
        <v>194</v>
      </c>
      <c r="I144" s="123" t="s">
        <v>194</v>
      </c>
      <c r="J144" s="123" t="s">
        <v>193</v>
      </c>
      <c r="K144" s="123" t="s">
        <v>194</v>
      </c>
    </row>
    <row r="145" spans="1:11" x14ac:dyDescent="0.25">
      <c r="A145" s="127" t="s">
        <v>366</v>
      </c>
      <c r="B145" s="128" t="s">
        <v>367</v>
      </c>
      <c r="C145" s="127" t="s">
        <v>194</v>
      </c>
      <c r="D145" s="127" t="s">
        <v>194</v>
      </c>
      <c r="E145" s="127" t="s">
        <v>194</v>
      </c>
      <c r="F145" s="127" t="s">
        <v>194</v>
      </c>
      <c r="G145" s="127" t="s">
        <v>194</v>
      </c>
      <c r="H145" s="127" t="s">
        <v>194</v>
      </c>
      <c r="I145" s="127" t="s">
        <v>193</v>
      </c>
      <c r="J145" s="127" t="s">
        <v>193</v>
      </c>
      <c r="K145" s="127" t="s">
        <v>194</v>
      </c>
    </row>
    <row r="146" spans="1:11" x14ac:dyDescent="0.25">
      <c r="A146" s="123" t="s">
        <v>366</v>
      </c>
      <c r="B146" s="124" t="s">
        <v>368</v>
      </c>
      <c r="C146" s="123" t="s">
        <v>194</v>
      </c>
      <c r="D146" s="123" t="s">
        <v>193</v>
      </c>
      <c r="E146" s="123" t="s">
        <v>194</v>
      </c>
      <c r="F146" s="123" t="s">
        <v>194</v>
      </c>
      <c r="G146" s="123" t="s">
        <v>193</v>
      </c>
      <c r="H146" s="123" t="s">
        <v>193</v>
      </c>
      <c r="I146" s="123" t="s">
        <v>194</v>
      </c>
      <c r="J146" s="123" t="s">
        <v>193</v>
      </c>
      <c r="K146" s="123" t="s">
        <v>194</v>
      </c>
    </row>
    <row r="147" spans="1:11" x14ac:dyDescent="0.25">
      <c r="A147" s="127" t="s">
        <v>369</v>
      </c>
      <c r="B147" s="128" t="s">
        <v>370</v>
      </c>
      <c r="C147" s="127" t="s">
        <v>194</v>
      </c>
      <c r="D147" s="127" t="s">
        <v>194</v>
      </c>
      <c r="E147" s="127" t="s">
        <v>194</v>
      </c>
      <c r="F147" s="127" t="s">
        <v>194</v>
      </c>
      <c r="G147" s="127" t="s">
        <v>194</v>
      </c>
      <c r="H147" s="127" t="s">
        <v>194</v>
      </c>
      <c r="I147" s="127" t="s">
        <v>194</v>
      </c>
      <c r="J147" s="127" t="s">
        <v>193</v>
      </c>
      <c r="K147" s="127" t="s">
        <v>194</v>
      </c>
    </row>
    <row r="148" spans="1:11" x14ac:dyDescent="0.25">
      <c r="A148" s="123" t="s">
        <v>369</v>
      </c>
      <c r="B148" s="124" t="s">
        <v>371</v>
      </c>
      <c r="C148" s="123" t="s">
        <v>194</v>
      </c>
      <c r="D148" s="123" t="s">
        <v>194</v>
      </c>
      <c r="E148" s="123" t="s">
        <v>194</v>
      </c>
      <c r="F148" s="123" t="s">
        <v>194</v>
      </c>
      <c r="G148" s="123" t="s">
        <v>194</v>
      </c>
      <c r="H148" s="123" t="s">
        <v>194</v>
      </c>
      <c r="I148" s="123" t="s">
        <v>194</v>
      </c>
      <c r="J148" s="123" t="s">
        <v>194</v>
      </c>
      <c r="K148" s="123" t="s">
        <v>194</v>
      </c>
    </row>
    <row r="149" spans="1:11" x14ac:dyDescent="0.25">
      <c r="A149" s="127" t="s">
        <v>369</v>
      </c>
      <c r="B149" s="128" t="s">
        <v>372</v>
      </c>
      <c r="C149" s="127" t="s">
        <v>194</v>
      </c>
      <c r="D149" s="127" t="s">
        <v>194</v>
      </c>
      <c r="E149" s="127" t="s">
        <v>194</v>
      </c>
      <c r="F149" s="127" t="s">
        <v>194</v>
      </c>
      <c r="G149" s="127" t="s">
        <v>194</v>
      </c>
      <c r="H149" s="127" t="s">
        <v>194</v>
      </c>
      <c r="I149" s="127" t="s">
        <v>194</v>
      </c>
      <c r="J149" s="127" t="s">
        <v>194</v>
      </c>
      <c r="K149" s="127" t="s">
        <v>194</v>
      </c>
    </row>
    <row r="150" spans="1:11" x14ac:dyDescent="0.25">
      <c r="A150" s="123" t="s">
        <v>369</v>
      </c>
      <c r="B150" s="124" t="s">
        <v>373</v>
      </c>
      <c r="C150" s="123" t="s">
        <v>194</v>
      </c>
      <c r="D150" s="123" t="s">
        <v>194</v>
      </c>
      <c r="E150" s="123" t="s">
        <v>194</v>
      </c>
      <c r="F150" s="123" t="s">
        <v>194</v>
      </c>
      <c r="G150" s="123" t="s">
        <v>193</v>
      </c>
      <c r="H150" s="123" t="s">
        <v>194</v>
      </c>
      <c r="I150" s="123" t="s">
        <v>193</v>
      </c>
      <c r="J150" s="123" t="s">
        <v>193</v>
      </c>
      <c r="K150" s="123" t="s">
        <v>194</v>
      </c>
    </row>
    <row r="151" spans="1:11" x14ac:dyDescent="0.25">
      <c r="A151" s="127" t="s">
        <v>369</v>
      </c>
      <c r="B151" s="128" t="s">
        <v>374</v>
      </c>
      <c r="C151" s="127" t="s">
        <v>194</v>
      </c>
      <c r="D151" s="127" t="s">
        <v>194</v>
      </c>
      <c r="E151" s="127" t="s">
        <v>194</v>
      </c>
      <c r="F151" s="127" t="s">
        <v>194</v>
      </c>
      <c r="G151" s="127" t="s">
        <v>194</v>
      </c>
      <c r="H151" s="127" t="s">
        <v>194</v>
      </c>
      <c r="I151" s="127" t="s">
        <v>194</v>
      </c>
      <c r="J151" s="127" t="s">
        <v>194</v>
      </c>
      <c r="K151" s="127" t="s">
        <v>194</v>
      </c>
    </row>
    <row r="152" spans="1:11" x14ac:dyDescent="0.25">
      <c r="A152" s="123" t="s">
        <v>375</v>
      </c>
      <c r="B152" s="124" t="s">
        <v>376</v>
      </c>
      <c r="C152" s="123" t="s">
        <v>194</v>
      </c>
      <c r="D152" s="123" t="s">
        <v>194</v>
      </c>
      <c r="E152" s="123" t="s">
        <v>194</v>
      </c>
      <c r="F152" s="123" t="s">
        <v>194</v>
      </c>
      <c r="G152" s="123" t="s">
        <v>194</v>
      </c>
      <c r="H152" s="123" t="s">
        <v>194</v>
      </c>
      <c r="I152" s="123" t="s">
        <v>194</v>
      </c>
      <c r="J152" s="123" t="s">
        <v>194</v>
      </c>
      <c r="K152" s="123" t="s">
        <v>193</v>
      </c>
    </row>
    <row r="153" spans="1:11" x14ac:dyDescent="0.25">
      <c r="A153" s="127" t="s">
        <v>375</v>
      </c>
      <c r="B153" s="128" t="s">
        <v>377</v>
      </c>
      <c r="C153" s="127" t="s">
        <v>194</v>
      </c>
      <c r="D153" s="127" t="s">
        <v>194</v>
      </c>
      <c r="E153" s="127" t="s">
        <v>194</v>
      </c>
      <c r="F153" s="127" t="s">
        <v>194</v>
      </c>
      <c r="G153" s="127" t="s">
        <v>193</v>
      </c>
      <c r="H153" s="127" t="s">
        <v>194</v>
      </c>
      <c r="I153" s="127" t="s">
        <v>194</v>
      </c>
      <c r="J153" s="127" t="s">
        <v>193</v>
      </c>
      <c r="K153" s="127" t="s">
        <v>194</v>
      </c>
    </row>
    <row r="154" spans="1:11" x14ac:dyDescent="0.25">
      <c r="A154" s="123" t="s">
        <v>378</v>
      </c>
      <c r="B154" s="124" t="s">
        <v>379</v>
      </c>
      <c r="C154" s="123" t="s">
        <v>194</v>
      </c>
      <c r="D154" s="123" t="s">
        <v>194</v>
      </c>
      <c r="E154" s="123" t="s">
        <v>194</v>
      </c>
      <c r="F154" s="123" t="s">
        <v>194</v>
      </c>
      <c r="G154" s="123" t="s">
        <v>194</v>
      </c>
      <c r="H154" s="123" t="s">
        <v>194</v>
      </c>
      <c r="I154" s="123" t="s">
        <v>194</v>
      </c>
      <c r="J154" s="123" t="s">
        <v>194</v>
      </c>
      <c r="K154" s="123" t="s">
        <v>194</v>
      </c>
    </row>
    <row r="155" spans="1:11" x14ac:dyDescent="0.25">
      <c r="A155" s="127" t="s">
        <v>380</v>
      </c>
      <c r="B155" s="128" t="s">
        <v>381</v>
      </c>
      <c r="C155" s="127" t="s">
        <v>194</v>
      </c>
      <c r="D155" s="127" t="s">
        <v>194</v>
      </c>
      <c r="E155" s="127" t="s">
        <v>194</v>
      </c>
      <c r="F155" s="127" t="s">
        <v>194</v>
      </c>
      <c r="G155" s="127" t="s">
        <v>194</v>
      </c>
      <c r="H155" s="127" t="s">
        <v>194</v>
      </c>
      <c r="I155" s="127" t="s">
        <v>194</v>
      </c>
      <c r="J155" s="127" t="s">
        <v>194</v>
      </c>
      <c r="K155" s="127" t="s">
        <v>194</v>
      </c>
    </row>
    <row r="156" spans="1:11" x14ac:dyDescent="0.25">
      <c r="A156" s="123" t="s">
        <v>380</v>
      </c>
      <c r="B156" s="124" t="s">
        <v>382</v>
      </c>
      <c r="C156" s="123" t="s">
        <v>194</v>
      </c>
      <c r="D156" s="123" t="s">
        <v>194</v>
      </c>
      <c r="E156" s="123" t="s">
        <v>193</v>
      </c>
      <c r="F156" s="123" t="s">
        <v>194</v>
      </c>
      <c r="G156" s="123" t="s">
        <v>193</v>
      </c>
      <c r="H156" s="123" t="s">
        <v>194</v>
      </c>
      <c r="I156" s="123" t="s">
        <v>194</v>
      </c>
      <c r="J156" s="123" t="s">
        <v>194</v>
      </c>
      <c r="K156" s="123" t="s">
        <v>194</v>
      </c>
    </row>
    <row r="157" spans="1:11" x14ac:dyDescent="0.25">
      <c r="A157" s="127" t="s">
        <v>380</v>
      </c>
      <c r="B157" s="128" t="s">
        <v>383</v>
      </c>
      <c r="C157" s="127" t="s">
        <v>194</v>
      </c>
      <c r="D157" s="127" t="s">
        <v>194</v>
      </c>
      <c r="E157" s="127" t="s">
        <v>194</v>
      </c>
      <c r="F157" s="127" t="s">
        <v>194</v>
      </c>
      <c r="G157" s="127" t="s">
        <v>194</v>
      </c>
      <c r="H157" s="127" t="s">
        <v>194</v>
      </c>
      <c r="I157" s="127" t="s">
        <v>194</v>
      </c>
      <c r="J157" s="127" t="s">
        <v>194</v>
      </c>
      <c r="K157" s="127" t="s">
        <v>194</v>
      </c>
    </row>
    <row r="158" spans="1:11" x14ac:dyDescent="0.25">
      <c r="A158" s="123" t="s">
        <v>380</v>
      </c>
      <c r="B158" s="124" t="s">
        <v>384</v>
      </c>
      <c r="C158" s="123" t="s">
        <v>194</v>
      </c>
      <c r="D158" s="123" t="s">
        <v>194</v>
      </c>
      <c r="E158" s="123" t="s">
        <v>193</v>
      </c>
      <c r="F158" s="123" t="s">
        <v>194</v>
      </c>
      <c r="G158" s="123" t="s">
        <v>194</v>
      </c>
      <c r="H158" s="123" t="s">
        <v>193</v>
      </c>
      <c r="I158" s="123" t="s">
        <v>194</v>
      </c>
      <c r="J158" s="123" t="s">
        <v>194</v>
      </c>
      <c r="K158" s="123" t="s">
        <v>194</v>
      </c>
    </row>
    <row r="159" spans="1:11" x14ac:dyDescent="0.25">
      <c r="A159" s="127" t="s">
        <v>385</v>
      </c>
      <c r="B159" s="128" t="s">
        <v>386</v>
      </c>
      <c r="C159" s="127" t="s">
        <v>194</v>
      </c>
      <c r="D159" s="127" t="s">
        <v>194</v>
      </c>
      <c r="E159" s="127" t="s">
        <v>194</v>
      </c>
      <c r="F159" s="127" t="s">
        <v>194</v>
      </c>
      <c r="G159" s="127" t="s">
        <v>194</v>
      </c>
      <c r="H159" s="127" t="s">
        <v>194</v>
      </c>
      <c r="I159" s="127" t="s">
        <v>194</v>
      </c>
      <c r="J159" s="127" t="s">
        <v>194</v>
      </c>
      <c r="K159" s="127" t="s">
        <v>193</v>
      </c>
    </row>
    <row r="160" spans="1:11" x14ac:dyDescent="0.25">
      <c r="A160" s="123" t="s">
        <v>385</v>
      </c>
      <c r="B160" s="124" t="s">
        <v>387</v>
      </c>
      <c r="C160" s="123" t="s">
        <v>194</v>
      </c>
      <c r="D160" s="123" t="s">
        <v>194</v>
      </c>
      <c r="E160" s="123" t="s">
        <v>194</v>
      </c>
      <c r="F160" s="123" t="s">
        <v>194</v>
      </c>
      <c r="G160" s="123" t="s">
        <v>194</v>
      </c>
      <c r="H160" s="123" t="s">
        <v>194</v>
      </c>
      <c r="I160" s="123" t="s">
        <v>194</v>
      </c>
      <c r="J160" s="123" t="s">
        <v>194</v>
      </c>
      <c r="K160" s="123" t="s">
        <v>193</v>
      </c>
    </row>
    <row r="161" spans="1:11" x14ac:dyDescent="0.25">
      <c r="A161" s="127" t="s">
        <v>385</v>
      </c>
      <c r="B161" s="128" t="s">
        <v>388</v>
      </c>
      <c r="C161" s="127" t="s">
        <v>194</v>
      </c>
      <c r="D161" s="127" t="s">
        <v>194</v>
      </c>
      <c r="E161" s="127" t="s">
        <v>194</v>
      </c>
      <c r="F161" s="127" t="s">
        <v>194</v>
      </c>
      <c r="G161" s="127" t="s">
        <v>194</v>
      </c>
      <c r="H161" s="127" t="s">
        <v>194</v>
      </c>
      <c r="I161" s="127" t="s">
        <v>194</v>
      </c>
      <c r="J161" s="127" t="s">
        <v>193</v>
      </c>
      <c r="K161" s="127" t="s">
        <v>194</v>
      </c>
    </row>
    <row r="162" spans="1:11" x14ac:dyDescent="0.25">
      <c r="A162" s="123" t="s">
        <v>385</v>
      </c>
      <c r="B162" s="124" t="s">
        <v>389</v>
      </c>
      <c r="C162" s="123" t="s">
        <v>194</v>
      </c>
      <c r="D162" s="123" t="s">
        <v>193</v>
      </c>
      <c r="E162" s="123" t="s">
        <v>193</v>
      </c>
      <c r="F162" s="123" t="s">
        <v>193</v>
      </c>
      <c r="G162" s="123" t="s">
        <v>194</v>
      </c>
      <c r="H162" s="123" t="s">
        <v>194</v>
      </c>
      <c r="I162" s="123" t="s">
        <v>193</v>
      </c>
      <c r="J162" s="123" t="s">
        <v>193</v>
      </c>
      <c r="K162" s="123" t="s">
        <v>194</v>
      </c>
    </row>
    <row r="163" spans="1:11" x14ac:dyDescent="0.25">
      <c r="A163" s="127" t="s">
        <v>385</v>
      </c>
      <c r="B163" s="128" t="s">
        <v>390</v>
      </c>
      <c r="C163" s="127" t="s">
        <v>194</v>
      </c>
      <c r="D163" s="127" t="s">
        <v>194</v>
      </c>
      <c r="E163" s="127" t="s">
        <v>194</v>
      </c>
      <c r="F163" s="127" t="s">
        <v>194</v>
      </c>
      <c r="G163" s="127" t="s">
        <v>194</v>
      </c>
      <c r="H163" s="127" t="s">
        <v>194</v>
      </c>
      <c r="I163" s="127" t="s">
        <v>194</v>
      </c>
      <c r="J163" s="127" t="s">
        <v>193</v>
      </c>
      <c r="K163" s="127" t="s">
        <v>194</v>
      </c>
    </row>
    <row r="164" spans="1:11" x14ac:dyDescent="0.25">
      <c r="A164" s="123" t="s">
        <v>391</v>
      </c>
      <c r="B164" s="124" t="s">
        <v>392</v>
      </c>
      <c r="C164" s="123" t="s">
        <v>194</v>
      </c>
      <c r="D164" s="123" t="s">
        <v>194</v>
      </c>
      <c r="E164" s="123" t="s">
        <v>194</v>
      </c>
      <c r="F164" s="123" t="s">
        <v>194</v>
      </c>
      <c r="G164" s="123" t="s">
        <v>194</v>
      </c>
      <c r="H164" s="123" t="s">
        <v>194</v>
      </c>
      <c r="I164" s="123" t="s">
        <v>194</v>
      </c>
      <c r="J164" s="123" t="s">
        <v>194</v>
      </c>
      <c r="K164" s="123" t="s">
        <v>194</v>
      </c>
    </row>
    <row r="165" spans="1:11" x14ac:dyDescent="0.25">
      <c r="A165" s="127" t="s">
        <v>391</v>
      </c>
      <c r="B165" s="128" t="s">
        <v>393</v>
      </c>
      <c r="C165" s="127" t="s">
        <v>194</v>
      </c>
      <c r="D165" s="127" t="s">
        <v>194</v>
      </c>
      <c r="E165" s="127" t="s">
        <v>194</v>
      </c>
      <c r="F165" s="127" t="s">
        <v>194</v>
      </c>
      <c r="G165" s="127" t="s">
        <v>194</v>
      </c>
      <c r="H165" s="127" t="s">
        <v>194</v>
      </c>
      <c r="I165" s="127" t="s">
        <v>194</v>
      </c>
      <c r="J165" s="127" t="s">
        <v>194</v>
      </c>
      <c r="K165" s="127" t="s">
        <v>194</v>
      </c>
    </row>
    <row r="166" spans="1:11" x14ac:dyDescent="0.25">
      <c r="A166" s="123" t="s">
        <v>394</v>
      </c>
      <c r="B166" s="124" t="s">
        <v>395</v>
      </c>
      <c r="C166" s="123" t="s">
        <v>194</v>
      </c>
      <c r="D166" s="123" t="s">
        <v>194</v>
      </c>
      <c r="E166" s="123" t="s">
        <v>193</v>
      </c>
      <c r="F166" s="123" t="s">
        <v>194</v>
      </c>
      <c r="G166" s="123" t="s">
        <v>194</v>
      </c>
      <c r="H166" s="123" t="s">
        <v>194</v>
      </c>
      <c r="I166" s="123" t="s">
        <v>193</v>
      </c>
      <c r="J166" s="123" t="s">
        <v>193</v>
      </c>
      <c r="K166" s="123" t="s">
        <v>194</v>
      </c>
    </row>
    <row r="167" spans="1:11" x14ac:dyDescent="0.25">
      <c r="A167" s="127" t="s">
        <v>394</v>
      </c>
      <c r="B167" s="128" t="s">
        <v>396</v>
      </c>
      <c r="C167" s="127" t="s">
        <v>194</v>
      </c>
      <c r="D167" s="127" t="s">
        <v>194</v>
      </c>
      <c r="E167" s="127" t="s">
        <v>194</v>
      </c>
      <c r="F167" s="127" t="s">
        <v>194</v>
      </c>
      <c r="G167" s="127" t="s">
        <v>194</v>
      </c>
      <c r="H167" s="127" t="s">
        <v>194</v>
      </c>
      <c r="I167" s="127" t="s">
        <v>194</v>
      </c>
      <c r="J167" s="127" t="s">
        <v>193</v>
      </c>
      <c r="K167" s="127" t="s">
        <v>194</v>
      </c>
    </row>
    <row r="168" spans="1:11" x14ac:dyDescent="0.25">
      <c r="A168" s="123" t="s">
        <v>394</v>
      </c>
      <c r="B168" s="124" t="s">
        <v>397</v>
      </c>
      <c r="C168" s="123" t="s">
        <v>194</v>
      </c>
      <c r="D168" s="123" t="s">
        <v>194</v>
      </c>
      <c r="E168" s="123" t="s">
        <v>194</v>
      </c>
      <c r="F168" s="123" t="s">
        <v>194</v>
      </c>
      <c r="G168" s="123" t="s">
        <v>194</v>
      </c>
      <c r="H168" s="123" t="s">
        <v>193</v>
      </c>
      <c r="I168" s="123" t="s">
        <v>194</v>
      </c>
      <c r="J168" s="123" t="s">
        <v>194</v>
      </c>
      <c r="K168" s="123" t="s">
        <v>194</v>
      </c>
    </row>
    <row r="169" spans="1:11" x14ac:dyDescent="0.25">
      <c r="A169" s="127" t="s">
        <v>394</v>
      </c>
      <c r="B169" s="128" t="s">
        <v>398</v>
      </c>
      <c r="C169" s="127" t="s">
        <v>194</v>
      </c>
      <c r="D169" s="127" t="s">
        <v>194</v>
      </c>
      <c r="E169" s="127" t="s">
        <v>194</v>
      </c>
      <c r="F169" s="127" t="s">
        <v>194</v>
      </c>
      <c r="G169" s="127" t="s">
        <v>194</v>
      </c>
      <c r="H169" s="127" t="s">
        <v>194</v>
      </c>
      <c r="I169" s="127" t="s">
        <v>194</v>
      </c>
      <c r="J169" s="127" t="s">
        <v>193</v>
      </c>
      <c r="K169" s="127" t="s">
        <v>194</v>
      </c>
    </row>
    <row r="170" spans="1:11" x14ac:dyDescent="0.25">
      <c r="A170" s="123" t="s">
        <v>394</v>
      </c>
      <c r="B170" s="124" t="s">
        <v>399</v>
      </c>
      <c r="C170" s="123" t="s">
        <v>194</v>
      </c>
      <c r="D170" s="123" t="s">
        <v>194</v>
      </c>
      <c r="E170" s="123" t="s">
        <v>194</v>
      </c>
      <c r="F170" s="123" t="s">
        <v>194</v>
      </c>
      <c r="G170" s="123" t="s">
        <v>194</v>
      </c>
      <c r="H170" s="123" t="s">
        <v>194</v>
      </c>
      <c r="I170" s="123" t="s">
        <v>193</v>
      </c>
      <c r="J170" s="123" t="s">
        <v>194</v>
      </c>
      <c r="K170" s="123" t="s">
        <v>194</v>
      </c>
    </row>
    <row r="171" spans="1:11" x14ac:dyDescent="0.25">
      <c r="A171" s="127" t="s">
        <v>394</v>
      </c>
      <c r="B171" s="128" t="s">
        <v>400</v>
      </c>
      <c r="C171" s="127" t="s">
        <v>194</v>
      </c>
      <c r="D171" s="127" t="s">
        <v>194</v>
      </c>
      <c r="E171" s="127" t="s">
        <v>194</v>
      </c>
      <c r="F171" s="127" t="s">
        <v>194</v>
      </c>
      <c r="G171" s="127" t="s">
        <v>194</v>
      </c>
      <c r="H171" s="127" t="s">
        <v>194</v>
      </c>
      <c r="I171" s="127" t="s">
        <v>194</v>
      </c>
      <c r="J171" s="127" t="s">
        <v>193</v>
      </c>
      <c r="K171" s="127" t="s">
        <v>194</v>
      </c>
    </row>
    <row r="172" spans="1:11" x14ac:dyDescent="0.25">
      <c r="A172" s="123" t="s">
        <v>394</v>
      </c>
      <c r="B172" s="124" t="s">
        <v>401</v>
      </c>
      <c r="C172" s="123" t="s">
        <v>194</v>
      </c>
      <c r="D172" s="123" t="s">
        <v>194</v>
      </c>
      <c r="E172" s="123" t="s">
        <v>194</v>
      </c>
      <c r="F172" s="123" t="s">
        <v>194</v>
      </c>
      <c r="G172" s="123" t="s">
        <v>194</v>
      </c>
      <c r="H172" s="123" t="s">
        <v>194</v>
      </c>
      <c r="I172" s="123" t="s">
        <v>194</v>
      </c>
      <c r="J172" s="123" t="s">
        <v>194</v>
      </c>
      <c r="K172" s="123" t="s">
        <v>194</v>
      </c>
    </row>
    <row r="173" spans="1:11" x14ac:dyDescent="0.25">
      <c r="A173" s="127" t="s">
        <v>394</v>
      </c>
      <c r="B173" s="128" t="s">
        <v>402</v>
      </c>
      <c r="C173" s="127" t="s">
        <v>194</v>
      </c>
      <c r="D173" s="127" t="s">
        <v>194</v>
      </c>
      <c r="E173" s="127" t="s">
        <v>194</v>
      </c>
      <c r="F173" s="127" t="s">
        <v>194</v>
      </c>
      <c r="G173" s="127" t="s">
        <v>194</v>
      </c>
      <c r="H173" s="127" t="s">
        <v>194</v>
      </c>
      <c r="I173" s="127" t="s">
        <v>194</v>
      </c>
      <c r="J173" s="127" t="s">
        <v>194</v>
      </c>
      <c r="K173" s="127" t="s">
        <v>194</v>
      </c>
    </row>
    <row r="174" spans="1:11" x14ac:dyDescent="0.25">
      <c r="A174" s="123" t="s">
        <v>394</v>
      </c>
      <c r="B174" s="124" t="s">
        <v>403</v>
      </c>
      <c r="C174" s="123" t="s">
        <v>194</v>
      </c>
      <c r="D174" s="123" t="s">
        <v>194</v>
      </c>
      <c r="E174" s="123" t="s">
        <v>194</v>
      </c>
      <c r="F174" s="123" t="s">
        <v>194</v>
      </c>
      <c r="G174" s="123" t="s">
        <v>193</v>
      </c>
      <c r="H174" s="123" t="s">
        <v>194</v>
      </c>
      <c r="I174" s="123" t="s">
        <v>194</v>
      </c>
      <c r="J174" s="123" t="s">
        <v>193</v>
      </c>
      <c r="K174" s="123" t="s">
        <v>194</v>
      </c>
    </row>
    <row r="175" spans="1:11" x14ac:dyDescent="0.25">
      <c r="A175" s="127" t="s">
        <v>394</v>
      </c>
      <c r="B175" s="128" t="s">
        <v>404</v>
      </c>
      <c r="C175" s="127" t="s">
        <v>194</v>
      </c>
      <c r="D175" s="127" t="s">
        <v>194</v>
      </c>
      <c r="E175" s="127" t="s">
        <v>194</v>
      </c>
      <c r="F175" s="127" t="s">
        <v>194</v>
      </c>
      <c r="G175" s="127" t="s">
        <v>194</v>
      </c>
      <c r="H175" s="127" t="s">
        <v>194</v>
      </c>
      <c r="I175" s="127" t="s">
        <v>194</v>
      </c>
      <c r="J175" s="127" t="s">
        <v>193</v>
      </c>
      <c r="K175" s="127" t="s">
        <v>193</v>
      </c>
    </row>
    <row r="176" spans="1:11" x14ac:dyDescent="0.25">
      <c r="A176" s="123" t="s">
        <v>394</v>
      </c>
      <c r="B176" s="124" t="s">
        <v>405</v>
      </c>
      <c r="C176" s="123" t="s">
        <v>194</v>
      </c>
      <c r="D176" s="123" t="s">
        <v>194</v>
      </c>
      <c r="E176" s="123" t="s">
        <v>194</v>
      </c>
      <c r="F176" s="123" t="s">
        <v>194</v>
      </c>
      <c r="G176" s="123" t="s">
        <v>194</v>
      </c>
      <c r="H176" s="123" t="s">
        <v>194</v>
      </c>
      <c r="I176" s="123" t="s">
        <v>194</v>
      </c>
      <c r="J176" s="123" t="s">
        <v>194</v>
      </c>
      <c r="K176" s="123" t="s">
        <v>194</v>
      </c>
    </row>
    <row r="177" spans="1:11" x14ac:dyDescent="0.25">
      <c r="A177" s="127" t="s">
        <v>394</v>
      </c>
      <c r="B177" s="128" t="s">
        <v>406</v>
      </c>
      <c r="C177" s="127" t="s">
        <v>194</v>
      </c>
      <c r="D177" s="127" t="s">
        <v>194</v>
      </c>
      <c r="E177" s="127" t="s">
        <v>194</v>
      </c>
      <c r="F177" s="127" t="s">
        <v>194</v>
      </c>
      <c r="G177" s="127" t="s">
        <v>193</v>
      </c>
      <c r="H177" s="127" t="s">
        <v>194</v>
      </c>
      <c r="I177" s="127" t="s">
        <v>193</v>
      </c>
      <c r="J177" s="127" t="s">
        <v>194</v>
      </c>
      <c r="K177" s="127" t="s">
        <v>194</v>
      </c>
    </row>
    <row r="178" spans="1:11" x14ac:dyDescent="0.25">
      <c r="A178" s="123" t="s">
        <v>394</v>
      </c>
      <c r="B178" s="124" t="s">
        <v>407</v>
      </c>
      <c r="C178" s="123" t="s">
        <v>194</v>
      </c>
      <c r="D178" s="123" t="s">
        <v>194</v>
      </c>
      <c r="E178" s="123" t="s">
        <v>194</v>
      </c>
      <c r="F178" s="123" t="s">
        <v>194</v>
      </c>
      <c r="G178" s="123" t="s">
        <v>194</v>
      </c>
      <c r="H178" s="123" t="s">
        <v>194</v>
      </c>
      <c r="I178" s="123" t="s">
        <v>193</v>
      </c>
      <c r="J178" s="123" t="s">
        <v>193</v>
      </c>
      <c r="K178" s="123" t="s">
        <v>194</v>
      </c>
    </row>
    <row r="179" spans="1:11" x14ac:dyDescent="0.25">
      <c r="A179" s="127" t="s">
        <v>394</v>
      </c>
      <c r="B179" s="128" t="s">
        <v>408</v>
      </c>
      <c r="C179" s="127" t="s">
        <v>194</v>
      </c>
      <c r="D179" s="127" t="s">
        <v>194</v>
      </c>
      <c r="E179" s="127" t="s">
        <v>194</v>
      </c>
      <c r="F179" s="127" t="s">
        <v>194</v>
      </c>
      <c r="G179" s="127" t="s">
        <v>194</v>
      </c>
      <c r="H179" s="127" t="s">
        <v>194</v>
      </c>
      <c r="I179" s="127" t="s">
        <v>193</v>
      </c>
      <c r="J179" s="127" t="s">
        <v>193</v>
      </c>
      <c r="K179" s="127" t="s">
        <v>194</v>
      </c>
    </row>
    <row r="180" spans="1:11" x14ac:dyDescent="0.25">
      <c r="A180" s="123" t="s">
        <v>394</v>
      </c>
      <c r="B180" s="124" t="s">
        <v>409</v>
      </c>
      <c r="C180" s="123" t="s">
        <v>194</v>
      </c>
      <c r="D180" s="123" t="s">
        <v>194</v>
      </c>
      <c r="E180" s="123" t="s">
        <v>194</v>
      </c>
      <c r="F180" s="123" t="s">
        <v>194</v>
      </c>
      <c r="G180" s="123" t="s">
        <v>194</v>
      </c>
      <c r="H180" s="123" t="s">
        <v>194</v>
      </c>
      <c r="I180" s="123" t="s">
        <v>194</v>
      </c>
      <c r="J180" s="123" t="s">
        <v>193</v>
      </c>
      <c r="K180" s="123" t="s">
        <v>194</v>
      </c>
    </row>
    <row r="181" spans="1:11" x14ac:dyDescent="0.25">
      <c r="A181" s="127" t="s">
        <v>394</v>
      </c>
      <c r="B181" s="128" t="s">
        <v>410</v>
      </c>
      <c r="C181" s="127" t="s">
        <v>194</v>
      </c>
      <c r="D181" s="127" t="s">
        <v>194</v>
      </c>
      <c r="E181" s="127" t="s">
        <v>194</v>
      </c>
      <c r="F181" s="127" t="s">
        <v>194</v>
      </c>
      <c r="G181" s="127" t="s">
        <v>194</v>
      </c>
      <c r="H181" s="127" t="s">
        <v>194</v>
      </c>
      <c r="I181" s="127" t="s">
        <v>194</v>
      </c>
      <c r="J181" s="127" t="s">
        <v>194</v>
      </c>
      <c r="K181" s="127" t="s">
        <v>193</v>
      </c>
    </row>
    <row r="182" spans="1:11" x14ac:dyDescent="0.25">
      <c r="A182" s="123" t="s">
        <v>394</v>
      </c>
      <c r="B182" s="124" t="s">
        <v>411</v>
      </c>
      <c r="C182" s="123" t="s">
        <v>194</v>
      </c>
      <c r="D182" s="123" t="s">
        <v>194</v>
      </c>
      <c r="E182" s="123" t="s">
        <v>194</v>
      </c>
      <c r="F182" s="123" t="s">
        <v>194</v>
      </c>
      <c r="G182" s="123" t="s">
        <v>194</v>
      </c>
      <c r="H182" s="123" t="s">
        <v>194</v>
      </c>
      <c r="I182" s="123" t="s">
        <v>194</v>
      </c>
      <c r="J182" s="123" t="s">
        <v>194</v>
      </c>
      <c r="K182" s="123" t="s">
        <v>194</v>
      </c>
    </row>
    <row r="183" spans="1:11" x14ac:dyDescent="0.25">
      <c r="A183" s="127" t="s">
        <v>394</v>
      </c>
      <c r="B183" s="128" t="s">
        <v>412</v>
      </c>
      <c r="C183" s="127" t="s">
        <v>194</v>
      </c>
      <c r="D183" s="127" t="s">
        <v>194</v>
      </c>
      <c r="E183" s="127" t="s">
        <v>194</v>
      </c>
      <c r="F183" s="127" t="s">
        <v>194</v>
      </c>
      <c r="G183" s="127" t="s">
        <v>194</v>
      </c>
      <c r="H183" s="127" t="s">
        <v>194</v>
      </c>
      <c r="I183" s="127" t="s">
        <v>193</v>
      </c>
      <c r="J183" s="127" t="s">
        <v>193</v>
      </c>
      <c r="K183" s="127" t="s">
        <v>194</v>
      </c>
    </row>
    <row r="184" spans="1:11" x14ac:dyDescent="0.25">
      <c r="A184" s="123" t="s">
        <v>394</v>
      </c>
      <c r="B184" s="124" t="s">
        <v>413</v>
      </c>
      <c r="C184" s="123" t="s">
        <v>194</v>
      </c>
      <c r="D184" s="123" t="s">
        <v>194</v>
      </c>
      <c r="E184" s="123" t="s">
        <v>194</v>
      </c>
      <c r="F184" s="123" t="s">
        <v>194</v>
      </c>
      <c r="G184" s="123" t="s">
        <v>194</v>
      </c>
      <c r="H184" s="123" t="s">
        <v>194</v>
      </c>
      <c r="I184" s="123" t="s">
        <v>194</v>
      </c>
      <c r="J184" s="123" t="s">
        <v>194</v>
      </c>
      <c r="K184" s="123" t="s">
        <v>194</v>
      </c>
    </row>
    <row r="185" spans="1:11" x14ac:dyDescent="0.25">
      <c r="A185" s="127" t="s">
        <v>414</v>
      </c>
      <c r="B185" s="128" t="s">
        <v>415</v>
      </c>
      <c r="C185" s="127" t="s">
        <v>194</v>
      </c>
      <c r="D185" s="127" t="s">
        <v>194</v>
      </c>
      <c r="E185" s="127" t="s">
        <v>194</v>
      </c>
      <c r="F185" s="127" t="s">
        <v>194</v>
      </c>
      <c r="G185" s="127" t="s">
        <v>194</v>
      </c>
      <c r="H185" s="127" t="s">
        <v>194</v>
      </c>
      <c r="I185" s="127" t="s">
        <v>194</v>
      </c>
      <c r="J185" s="127" t="s">
        <v>193</v>
      </c>
      <c r="K185" s="127" t="s">
        <v>194</v>
      </c>
    </row>
    <row r="186" spans="1:11" x14ac:dyDescent="0.25">
      <c r="A186" s="123" t="s">
        <v>416</v>
      </c>
      <c r="B186" s="124" t="s">
        <v>417</v>
      </c>
      <c r="C186" s="123" t="s">
        <v>194</v>
      </c>
      <c r="D186" s="123" t="s">
        <v>194</v>
      </c>
      <c r="E186" s="123" t="s">
        <v>194</v>
      </c>
      <c r="F186" s="123" t="s">
        <v>194</v>
      </c>
      <c r="G186" s="123" t="s">
        <v>194</v>
      </c>
      <c r="H186" s="123" t="s">
        <v>194</v>
      </c>
      <c r="I186" s="123" t="s">
        <v>194</v>
      </c>
      <c r="J186" s="123" t="s">
        <v>194</v>
      </c>
      <c r="K186" s="123" t="s">
        <v>194</v>
      </c>
    </row>
    <row r="187" spans="1:11" x14ac:dyDescent="0.25">
      <c r="A187" s="127" t="s">
        <v>416</v>
      </c>
      <c r="B187" s="128" t="s">
        <v>418</v>
      </c>
      <c r="C187" s="127" t="s">
        <v>194</v>
      </c>
      <c r="D187" s="127" t="s">
        <v>194</v>
      </c>
      <c r="E187" s="127" t="s">
        <v>194</v>
      </c>
      <c r="F187" s="127" t="s">
        <v>194</v>
      </c>
      <c r="G187" s="127" t="s">
        <v>194</v>
      </c>
      <c r="H187" s="127" t="s">
        <v>194</v>
      </c>
      <c r="I187" s="127" t="s">
        <v>194</v>
      </c>
      <c r="J187" s="127" t="s">
        <v>193</v>
      </c>
      <c r="K187" s="127" t="s">
        <v>194</v>
      </c>
    </row>
    <row r="188" spans="1:11" x14ac:dyDescent="0.25">
      <c r="A188" s="123" t="s">
        <v>416</v>
      </c>
      <c r="B188" s="124" t="s">
        <v>419</v>
      </c>
      <c r="C188" s="123" t="s">
        <v>194</v>
      </c>
      <c r="D188" s="123" t="s">
        <v>194</v>
      </c>
      <c r="E188" s="123" t="s">
        <v>194</v>
      </c>
      <c r="F188" s="123" t="s">
        <v>194</v>
      </c>
      <c r="G188" s="123" t="s">
        <v>194</v>
      </c>
      <c r="H188" s="123" t="s">
        <v>194</v>
      </c>
      <c r="I188" s="123" t="s">
        <v>194</v>
      </c>
      <c r="J188" s="123" t="s">
        <v>194</v>
      </c>
      <c r="K188" s="123" t="s">
        <v>194</v>
      </c>
    </row>
    <row r="189" spans="1:11" x14ac:dyDescent="0.25">
      <c r="A189" s="127" t="s">
        <v>420</v>
      </c>
      <c r="B189" s="128" t="s">
        <v>421</v>
      </c>
      <c r="C189" s="127" t="s">
        <v>194</v>
      </c>
      <c r="D189" s="127" t="s">
        <v>194</v>
      </c>
      <c r="E189" s="127" t="s">
        <v>194</v>
      </c>
      <c r="F189" s="127" t="s">
        <v>194</v>
      </c>
      <c r="G189" s="127" t="s">
        <v>194</v>
      </c>
      <c r="H189" s="127" t="s">
        <v>194</v>
      </c>
      <c r="I189" s="127" t="s">
        <v>194</v>
      </c>
      <c r="J189" s="127" t="s">
        <v>194</v>
      </c>
      <c r="K189" s="127" t="s">
        <v>194</v>
      </c>
    </row>
    <row r="190" spans="1:11" x14ac:dyDescent="0.25">
      <c r="A190" s="123" t="s">
        <v>420</v>
      </c>
      <c r="B190" s="124" t="s">
        <v>422</v>
      </c>
      <c r="C190" s="123" t="s">
        <v>194</v>
      </c>
      <c r="D190" s="123" t="s">
        <v>194</v>
      </c>
      <c r="E190" s="123" t="s">
        <v>194</v>
      </c>
      <c r="F190" s="123" t="s">
        <v>194</v>
      </c>
      <c r="G190" s="123" t="s">
        <v>194</v>
      </c>
      <c r="H190" s="123" t="s">
        <v>194</v>
      </c>
      <c r="I190" s="123" t="s">
        <v>194</v>
      </c>
      <c r="J190" s="123" t="s">
        <v>194</v>
      </c>
      <c r="K190" s="123" t="s">
        <v>194</v>
      </c>
    </row>
    <row r="191" spans="1:11" x14ac:dyDescent="0.25">
      <c r="A191" s="127" t="s">
        <v>420</v>
      </c>
      <c r="B191" s="128" t="s">
        <v>423</v>
      </c>
      <c r="C191" s="127" t="s">
        <v>194</v>
      </c>
      <c r="D191" s="127" t="s">
        <v>194</v>
      </c>
      <c r="E191" s="127" t="s">
        <v>194</v>
      </c>
      <c r="F191" s="127" t="s">
        <v>194</v>
      </c>
      <c r="G191" s="127" t="s">
        <v>194</v>
      </c>
      <c r="H191" s="127" t="s">
        <v>194</v>
      </c>
      <c r="I191" s="127" t="s">
        <v>194</v>
      </c>
      <c r="J191" s="127" t="s">
        <v>194</v>
      </c>
      <c r="K191" s="127" t="s">
        <v>194</v>
      </c>
    </row>
    <row r="192" spans="1:11" x14ac:dyDescent="0.25">
      <c r="A192" s="123" t="s">
        <v>420</v>
      </c>
      <c r="B192" s="124" t="s">
        <v>424</v>
      </c>
      <c r="C192" s="123" t="s">
        <v>194</v>
      </c>
      <c r="D192" s="123" t="s">
        <v>194</v>
      </c>
      <c r="E192" s="123" t="s">
        <v>194</v>
      </c>
      <c r="F192" s="123" t="s">
        <v>194</v>
      </c>
      <c r="G192" s="123" t="s">
        <v>194</v>
      </c>
      <c r="H192" s="123" t="s">
        <v>194</v>
      </c>
      <c r="I192" s="123" t="s">
        <v>194</v>
      </c>
      <c r="J192" s="123" t="s">
        <v>194</v>
      </c>
      <c r="K192" s="123" t="s">
        <v>194</v>
      </c>
    </row>
    <row r="193" spans="1:11" x14ac:dyDescent="0.25">
      <c r="A193" s="127" t="s">
        <v>420</v>
      </c>
      <c r="B193" s="128" t="s">
        <v>425</v>
      </c>
      <c r="C193" s="127" t="s">
        <v>194</v>
      </c>
      <c r="D193" s="127" t="s">
        <v>194</v>
      </c>
      <c r="E193" s="127" t="s">
        <v>194</v>
      </c>
      <c r="F193" s="127" t="s">
        <v>194</v>
      </c>
      <c r="G193" s="127" t="s">
        <v>194</v>
      </c>
      <c r="H193" s="127" t="s">
        <v>194</v>
      </c>
      <c r="I193" s="127" t="s">
        <v>194</v>
      </c>
      <c r="J193" s="127" t="s">
        <v>194</v>
      </c>
      <c r="K193" s="127" t="s">
        <v>193</v>
      </c>
    </row>
    <row r="194" spans="1:11" x14ac:dyDescent="0.25">
      <c r="A194" s="123" t="s">
        <v>420</v>
      </c>
      <c r="B194" s="124" t="s">
        <v>426</v>
      </c>
      <c r="C194" s="123" t="s">
        <v>194</v>
      </c>
      <c r="D194" s="123" t="s">
        <v>194</v>
      </c>
      <c r="E194" s="123" t="s">
        <v>194</v>
      </c>
      <c r="F194" s="123" t="s">
        <v>194</v>
      </c>
      <c r="G194" s="123" t="s">
        <v>194</v>
      </c>
      <c r="H194" s="123" t="s">
        <v>194</v>
      </c>
      <c r="I194" s="123" t="s">
        <v>194</v>
      </c>
      <c r="J194" s="123" t="s">
        <v>194</v>
      </c>
      <c r="K194" s="123" t="s">
        <v>194</v>
      </c>
    </row>
    <row r="195" spans="1:11" x14ac:dyDescent="0.25">
      <c r="A195" s="127" t="s">
        <v>427</v>
      </c>
      <c r="B195" s="128" t="s">
        <v>428</v>
      </c>
      <c r="C195" s="127" t="s">
        <v>194</v>
      </c>
      <c r="D195" s="127" t="s">
        <v>194</v>
      </c>
      <c r="E195" s="127" t="s">
        <v>194</v>
      </c>
      <c r="F195" s="127" t="s">
        <v>194</v>
      </c>
      <c r="G195" s="127" t="s">
        <v>194</v>
      </c>
      <c r="H195" s="127" t="s">
        <v>194</v>
      </c>
      <c r="I195" s="127" t="s">
        <v>194</v>
      </c>
      <c r="J195" s="127" t="s">
        <v>194</v>
      </c>
      <c r="K195" s="127" t="s">
        <v>194</v>
      </c>
    </row>
    <row r="196" spans="1:11" x14ac:dyDescent="0.25">
      <c r="A196" s="123" t="s">
        <v>427</v>
      </c>
      <c r="B196" s="124" t="s">
        <v>429</v>
      </c>
      <c r="C196" s="123" t="s">
        <v>194</v>
      </c>
      <c r="D196" s="123" t="s">
        <v>194</v>
      </c>
      <c r="E196" s="123" t="s">
        <v>194</v>
      </c>
      <c r="F196" s="123" t="s">
        <v>194</v>
      </c>
      <c r="G196" s="123" t="s">
        <v>194</v>
      </c>
      <c r="H196" s="123" t="s">
        <v>194</v>
      </c>
      <c r="I196" s="123" t="s">
        <v>194</v>
      </c>
      <c r="J196" s="123" t="s">
        <v>194</v>
      </c>
      <c r="K196" s="123" t="s">
        <v>193</v>
      </c>
    </row>
    <row r="197" spans="1:11" x14ac:dyDescent="0.25">
      <c r="A197" s="127" t="s">
        <v>427</v>
      </c>
      <c r="B197" s="128" t="s">
        <v>430</v>
      </c>
      <c r="C197" s="127" t="s">
        <v>194</v>
      </c>
      <c r="D197" s="127" t="s">
        <v>194</v>
      </c>
      <c r="E197" s="127" t="s">
        <v>194</v>
      </c>
      <c r="F197" s="127" t="s">
        <v>194</v>
      </c>
      <c r="G197" s="127" t="s">
        <v>194</v>
      </c>
      <c r="H197" s="127" t="s">
        <v>194</v>
      </c>
      <c r="I197" s="127" t="s">
        <v>194</v>
      </c>
      <c r="J197" s="127" t="s">
        <v>194</v>
      </c>
      <c r="K197" s="127" t="s">
        <v>194</v>
      </c>
    </row>
    <row r="198" spans="1:11" x14ac:dyDescent="0.25">
      <c r="A198" s="123" t="s">
        <v>427</v>
      </c>
      <c r="B198" s="124" t="s">
        <v>431</v>
      </c>
      <c r="C198" s="123" t="s">
        <v>194</v>
      </c>
      <c r="D198" s="123" t="s">
        <v>194</v>
      </c>
      <c r="E198" s="123" t="s">
        <v>194</v>
      </c>
      <c r="F198" s="123" t="s">
        <v>194</v>
      </c>
      <c r="G198" s="123" t="s">
        <v>193</v>
      </c>
      <c r="H198" s="123" t="s">
        <v>194</v>
      </c>
      <c r="I198" s="123" t="s">
        <v>193</v>
      </c>
      <c r="J198" s="123" t="s">
        <v>193</v>
      </c>
      <c r="K198" s="123" t="s">
        <v>194</v>
      </c>
    </row>
    <row r="199" spans="1:11" x14ac:dyDescent="0.25">
      <c r="A199" s="127" t="s">
        <v>427</v>
      </c>
      <c r="B199" s="128" t="s">
        <v>432</v>
      </c>
      <c r="C199" s="127" t="s">
        <v>194</v>
      </c>
      <c r="D199" s="127" t="s">
        <v>194</v>
      </c>
      <c r="E199" s="127" t="s">
        <v>194</v>
      </c>
      <c r="F199" s="127" t="s">
        <v>194</v>
      </c>
      <c r="G199" s="127" t="s">
        <v>194</v>
      </c>
      <c r="H199" s="127" t="s">
        <v>194</v>
      </c>
      <c r="I199" s="127" t="s">
        <v>193</v>
      </c>
      <c r="J199" s="127" t="s">
        <v>194</v>
      </c>
      <c r="K199" s="127" t="s">
        <v>194</v>
      </c>
    </row>
    <row r="200" spans="1:11" x14ac:dyDescent="0.25">
      <c r="A200" s="123" t="s">
        <v>427</v>
      </c>
      <c r="B200" s="124" t="s">
        <v>433</v>
      </c>
      <c r="C200" s="123" t="s">
        <v>194</v>
      </c>
      <c r="D200" s="123" t="s">
        <v>194</v>
      </c>
      <c r="E200" s="123" t="s">
        <v>194</v>
      </c>
      <c r="F200" s="123" t="s">
        <v>194</v>
      </c>
      <c r="G200" s="123" t="s">
        <v>194</v>
      </c>
      <c r="H200" s="123" t="s">
        <v>194</v>
      </c>
      <c r="I200" s="123" t="s">
        <v>194</v>
      </c>
      <c r="J200" s="123" t="s">
        <v>193</v>
      </c>
      <c r="K200" s="123" t="s">
        <v>194</v>
      </c>
    </row>
    <row r="201" spans="1:11" x14ac:dyDescent="0.25">
      <c r="A201" s="127" t="s">
        <v>427</v>
      </c>
      <c r="B201" s="128" t="s">
        <v>434</v>
      </c>
      <c r="C201" s="127" t="s">
        <v>194</v>
      </c>
      <c r="D201" s="127" t="s">
        <v>194</v>
      </c>
      <c r="E201" s="127" t="s">
        <v>194</v>
      </c>
      <c r="F201" s="127" t="s">
        <v>194</v>
      </c>
      <c r="G201" s="127" t="s">
        <v>194</v>
      </c>
      <c r="H201" s="127" t="s">
        <v>194</v>
      </c>
      <c r="I201" s="127" t="s">
        <v>194</v>
      </c>
      <c r="J201" s="127" t="s">
        <v>194</v>
      </c>
      <c r="K201" s="127" t="s">
        <v>194</v>
      </c>
    </row>
    <row r="202" spans="1:11" x14ac:dyDescent="0.25">
      <c r="A202" s="123" t="s">
        <v>435</v>
      </c>
      <c r="B202" s="124" t="s">
        <v>436</v>
      </c>
      <c r="C202" s="123" t="s">
        <v>194</v>
      </c>
      <c r="D202" s="123" t="s">
        <v>194</v>
      </c>
      <c r="E202" s="123" t="s">
        <v>194</v>
      </c>
      <c r="F202" s="123" t="s">
        <v>194</v>
      </c>
      <c r="G202" s="123" t="s">
        <v>194</v>
      </c>
      <c r="H202" s="123" t="s">
        <v>194</v>
      </c>
      <c r="I202" s="123" t="s">
        <v>194</v>
      </c>
      <c r="J202" s="123" t="s">
        <v>194</v>
      </c>
      <c r="K202" s="123" t="s">
        <v>194</v>
      </c>
    </row>
    <row r="203" spans="1:11" x14ac:dyDescent="0.25">
      <c r="A203" s="127" t="s">
        <v>435</v>
      </c>
      <c r="B203" s="128" t="s">
        <v>437</v>
      </c>
      <c r="C203" s="127" t="s">
        <v>194</v>
      </c>
      <c r="D203" s="127" t="s">
        <v>194</v>
      </c>
      <c r="E203" s="127" t="s">
        <v>194</v>
      </c>
      <c r="F203" s="127" t="s">
        <v>194</v>
      </c>
      <c r="G203" s="127" t="s">
        <v>194</v>
      </c>
      <c r="H203" s="127" t="s">
        <v>194</v>
      </c>
      <c r="I203" s="127" t="s">
        <v>194</v>
      </c>
      <c r="J203" s="127" t="s">
        <v>194</v>
      </c>
      <c r="K203" s="127" t="s">
        <v>194</v>
      </c>
    </row>
    <row r="204" spans="1:11" x14ac:dyDescent="0.25">
      <c r="A204" s="123" t="s">
        <v>435</v>
      </c>
      <c r="B204" s="124" t="s">
        <v>438</v>
      </c>
      <c r="C204" s="123" t="s">
        <v>194</v>
      </c>
      <c r="D204" s="123" t="s">
        <v>194</v>
      </c>
      <c r="E204" s="123" t="s">
        <v>194</v>
      </c>
      <c r="F204" s="123" t="s">
        <v>194</v>
      </c>
      <c r="G204" s="123" t="s">
        <v>194</v>
      </c>
      <c r="H204" s="123" t="s">
        <v>194</v>
      </c>
      <c r="I204" s="123" t="s">
        <v>194</v>
      </c>
      <c r="J204" s="123" t="s">
        <v>194</v>
      </c>
      <c r="K204" s="123" t="s">
        <v>194</v>
      </c>
    </row>
    <row r="205" spans="1:11" x14ac:dyDescent="0.25">
      <c r="A205" s="127" t="s">
        <v>435</v>
      </c>
      <c r="B205" s="128" t="s">
        <v>439</v>
      </c>
      <c r="C205" s="127" t="s">
        <v>194</v>
      </c>
      <c r="D205" s="127" t="s">
        <v>194</v>
      </c>
      <c r="E205" s="127" t="s">
        <v>193</v>
      </c>
      <c r="F205" s="127" t="s">
        <v>194</v>
      </c>
      <c r="G205" s="127" t="s">
        <v>193</v>
      </c>
      <c r="H205" s="127" t="s">
        <v>194</v>
      </c>
      <c r="I205" s="127" t="s">
        <v>193</v>
      </c>
      <c r="J205" s="127" t="s">
        <v>194</v>
      </c>
      <c r="K205" s="127" t="s">
        <v>193</v>
      </c>
    </row>
    <row r="206" spans="1:11" x14ac:dyDescent="0.25">
      <c r="A206" s="123" t="s">
        <v>435</v>
      </c>
      <c r="B206" s="124" t="s">
        <v>440</v>
      </c>
      <c r="C206" s="123" t="s">
        <v>194</v>
      </c>
      <c r="D206" s="123" t="s">
        <v>194</v>
      </c>
      <c r="E206" s="123" t="s">
        <v>194</v>
      </c>
      <c r="F206" s="123" t="s">
        <v>194</v>
      </c>
      <c r="G206" s="123" t="s">
        <v>193</v>
      </c>
      <c r="H206" s="123" t="s">
        <v>194</v>
      </c>
      <c r="I206" s="123" t="s">
        <v>194</v>
      </c>
      <c r="J206" s="123" t="s">
        <v>194</v>
      </c>
      <c r="K206" s="123" t="s">
        <v>194</v>
      </c>
    </row>
    <row r="207" spans="1:11" x14ac:dyDescent="0.25">
      <c r="A207" s="127" t="s">
        <v>441</v>
      </c>
      <c r="B207" s="128" t="s">
        <v>442</v>
      </c>
      <c r="C207" s="127" t="s">
        <v>194</v>
      </c>
      <c r="D207" s="127" t="s">
        <v>194</v>
      </c>
      <c r="E207" s="127" t="s">
        <v>194</v>
      </c>
      <c r="F207" s="127" t="s">
        <v>194</v>
      </c>
      <c r="G207" s="127" t="s">
        <v>194</v>
      </c>
      <c r="H207" s="127" t="s">
        <v>194</v>
      </c>
      <c r="I207" s="127" t="s">
        <v>194</v>
      </c>
      <c r="J207" s="127" t="s">
        <v>194</v>
      </c>
      <c r="K207" s="127" t="s">
        <v>194</v>
      </c>
    </row>
    <row r="208" spans="1:11" x14ac:dyDescent="0.25">
      <c r="A208" s="123" t="s">
        <v>443</v>
      </c>
      <c r="B208" s="124" t="s">
        <v>444</v>
      </c>
      <c r="C208" s="123" t="s">
        <v>194</v>
      </c>
      <c r="D208" s="123" t="s">
        <v>194</v>
      </c>
      <c r="E208" s="123" t="s">
        <v>194</v>
      </c>
      <c r="F208" s="123" t="s">
        <v>194</v>
      </c>
      <c r="G208" s="123" t="s">
        <v>194</v>
      </c>
      <c r="H208" s="123" t="s">
        <v>194</v>
      </c>
      <c r="I208" s="123" t="s">
        <v>194</v>
      </c>
      <c r="J208" s="123" t="s">
        <v>194</v>
      </c>
      <c r="K208" s="123" t="s">
        <v>194</v>
      </c>
    </row>
    <row r="209" spans="1:11" x14ac:dyDescent="0.25">
      <c r="A209" s="127" t="s">
        <v>445</v>
      </c>
      <c r="B209" s="128" t="s">
        <v>446</v>
      </c>
      <c r="C209" s="127" t="s">
        <v>194</v>
      </c>
      <c r="D209" s="127" t="s">
        <v>194</v>
      </c>
      <c r="E209" s="127" t="s">
        <v>194</v>
      </c>
      <c r="F209" s="127" t="s">
        <v>194</v>
      </c>
      <c r="G209" s="127" t="s">
        <v>194</v>
      </c>
      <c r="H209" s="127" t="s">
        <v>194</v>
      </c>
      <c r="I209" s="127" t="s">
        <v>194</v>
      </c>
      <c r="J209" s="127" t="s">
        <v>194</v>
      </c>
      <c r="K209" s="127" t="s">
        <v>194</v>
      </c>
    </row>
    <row r="210" spans="1:11" x14ac:dyDescent="0.25">
      <c r="A210" s="123" t="s">
        <v>445</v>
      </c>
      <c r="B210" s="124" t="s">
        <v>447</v>
      </c>
      <c r="C210" s="123" t="s">
        <v>194</v>
      </c>
      <c r="D210" s="123" t="s">
        <v>194</v>
      </c>
      <c r="E210" s="123" t="s">
        <v>194</v>
      </c>
      <c r="F210" s="123" t="s">
        <v>194</v>
      </c>
      <c r="G210" s="123" t="s">
        <v>194</v>
      </c>
      <c r="H210" s="123" t="s">
        <v>194</v>
      </c>
      <c r="I210" s="123" t="s">
        <v>194</v>
      </c>
      <c r="J210" s="123" t="s">
        <v>194</v>
      </c>
      <c r="K210" s="123" t="s">
        <v>194</v>
      </c>
    </row>
    <row r="211" spans="1:11" x14ac:dyDescent="0.25">
      <c r="A211" s="127" t="s">
        <v>445</v>
      </c>
      <c r="B211" s="128" t="s">
        <v>448</v>
      </c>
      <c r="C211" s="127" t="s">
        <v>194</v>
      </c>
      <c r="D211" s="127" t="s">
        <v>194</v>
      </c>
      <c r="E211" s="127" t="s">
        <v>194</v>
      </c>
      <c r="F211" s="127" t="s">
        <v>194</v>
      </c>
      <c r="G211" s="127" t="s">
        <v>194</v>
      </c>
      <c r="H211" s="127" t="s">
        <v>194</v>
      </c>
      <c r="I211" s="127" t="s">
        <v>194</v>
      </c>
      <c r="J211" s="127" t="s">
        <v>194</v>
      </c>
      <c r="K211" s="127" t="s">
        <v>194</v>
      </c>
    </row>
    <row r="212" spans="1:11" x14ac:dyDescent="0.25">
      <c r="A212" s="123" t="s">
        <v>445</v>
      </c>
      <c r="B212" s="124" t="s">
        <v>449</v>
      </c>
      <c r="C212" s="123" t="s">
        <v>194</v>
      </c>
      <c r="D212" s="123" t="s">
        <v>194</v>
      </c>
      <c r="E212" s="123" t="s">
        <v>194</v>
      </c>
      <c r="F212" s="123" t="s">
        <v>194</v>
      </c>
      <c r="G212" s="123" t="s">
        <v>194</v>
      </c>
      <c r="H212" s="123" t="s">
        <v>194</v>
      </c>
      <c r="I212" s="123" t="s">
        <v>194</v>
      </c>
      <c r="J212" s="123" t="s">
        <v>194</v>
      </c>
      <c r="K212" s="123" t="s">
        <v>194</v>
      </c>
    </row>
    <row r="213" spans="1:11" x14ac:dyDescent="0.25">
      <c r="A213" s="127" t="s">
        <v>445</v>
      </c>
      <c r="B213" s="128" t="s">
        <v>450</v>
      </c>
      <c r="C213" s="127" t="s">
        <v>194</v>
      </c>
      <c r="D213" s="127" t="s">
        <v>194</v>
      </c>
      <c r="E213" s="127" t="s">
        <v>194</v>
      </c>
      <c r="F213" s="127" t="s">
        <v>194</v>
      </c>
      <c r="G213" s="127" t="s">
        <v>194</v>
      </c>
      <c r="H213" s="127" t="s">
        <v>194</v>
      </c>
      <c r="I213" s="127" t="s">
        <v>194</v>
      </c>
      <c r="J213" s="127" t="s">
        <v>193</v>
      </c>
      <c r="K213" s="127" t="s">
        <v>194</v>
      </c>
    </row>
    <row r="214" spans="1:11" x14ac:dyDescent="0.25">
      <c r="A214" s="123" t="s">
        <v>445</v>
      </c>
      <c r="B214" s="124" t="s">
        <v>451</v>
      </c>
      <c r="C214" s="123" t="s">
        <v>194</v>
      </c>
      <c r="D214" s="123" t="s">
        <v>194</v>
      </c>
      <c r="E214" s="123" t="s">
        <v>194</v>
      </c>
      <c r="F214" s="123" t="s">
        <v>194</v>
      </c>
      <c r="G214" s="123" t="s">
        <v>194</v>
      </c>
      <c r="H214" s="123" t="s">
        <v>194</v>
      </c>
      <c r="I214" s="123" t="s">
        <v>194</v>
      </c>
      <c r="J214" s="123" t="s">
        <v>194</v>
      </c>
      <c r="K214" s="123" t="s">
        <v>194</v>
      </c>
    </row>
    <row r="215" spans="1:11" x14ac:dyDescent="0.25">
      <c r="A215" s="127" t="s">
        <v>445</v>
      </c>
      <c r="B215" s="128" t="s">
        <v>452</v>
      </c>
      <c r="C215" s="127" t="s">
        <v>194</v>
      </c>
      <c r="D215" s="127" t="s">
        <v>194</v>
      </c>
      <c r="E215" s="127" t="s">
        <v>194</v>
      </c>
      <c r="F215" s="127" t="s">
        <v>194</v>
      </c>
      <c r="G215" s="127" t="s">
        <v>194</v>
      </c>
      <c r="H215" s="127" t="s">
        <v>194</v>
      </c>
      <c r="I215" s="127" t="s">
        <v>193</v>
      </c>
      <c r="J215" s="127" t="s">
        <v>193</v>
      </c>
      <c r="K215" s="127" t="s">
        <v>194</v>
      </c>
    </row>
    <row r="216" spans="1:11" x14ac:dyDescent="0.25">
      <c r="A216" s="123" t="s">
        <v>445</v>
      </c>
      <c r="B216" s="124" t="s">
        <v>453</v>
      </c>
      <c r="C216" s="123" t="s">
        <v>194</v>
      </c>
      <c r="D216" s="123" t="s">
        <v>194</v>
      </c>
      <c r="E216" s="123" t="s">
        <v>194</v>
      </c>
      <c r="F216" s="123" t="s">
        <v>194</v>
      </c>
      <c r="G216" s="123" t="s">
        <v>194</v>
      </c>
      <c r="H216" s="123" t="s">
        <v>194</v>
      </c>
      <c r="I216" s="123" t="s">
        <v>194</v>
      </c>
      <c r="J216" s="123" t="s">
        <v>194</v>
      </c>
      <c r="K216" s="123" t="s">
        <v>194</v>
      </c>
    </row>
    <row r="217" spans="1:11" x14ac:dyDescent="0.25">
      <c r="A217" s="127" t="s">
        <v>445</v>
      </c>
      <c r="B217" s="128" t="s">
        <v>454</v>
      </c>
      <c r="C217" s="127" t="s">
        <v>194</v>
      </c>
      <c r="D217" s="127" t="s">
        <v>194</v>
      </c>
      <c r="E217" s="127" t="s">
        <v>194</v>
      </c>
      <c r="F217" s="127" t="s">
        <v>194</v>
      </c>
      <c r="G217" s="127" t="s">
        <v>194</v>
      </c>
      <c r="H217" s="127" t="s">
        <v>194</v>
      </c>
      <c r="I217" s="127" t="s">
        <v>194</v>
      </c>
      <c r="J217" s="127" t="s">
        <v>193</v>
      </c>
      <c r="K217" s="127" t="s">
        <v>194</v>
      </c>
    </row>
    <row r="218" spans="1:11" x14ac:dyDescent="0.25">
      <c r="A218" s="123" t="s">
        <v>455</v>
      </c>
      <c r="B218" s="124" t="s">
        <v>456</v>
      </c>
      <c r="C218" s="123" t="s">
        <v>194</v>
      </c>
      <c r="D218" s="123" t="s">
        <v>194</v>
      </c>
      <c r="E218" s="123" t="s">
        <v>194</v>
      </c>
      <c r="F218" s="123" t="s">
        <v>194</v>
      </c>
      <c r="G218" s="123" t="s">
        <v>193</v>
      </c>
      <c r="H218" s="123" t="s">
        <v>194</v>
      </c>
      <c r="I218" s="123" t="s">
        <v>194</v>
      </c>
      <c r="J218" s="123" t="s">
        <v>193</v>
      </c>
      <c r="K218" s="123" t="s">
        <v>194</v>
      </c>
    </row>
    <row r="219" spans="1:11" x14ac:dyDescent="0.25">
      <c r="A219" s="127" t="s">
        <v>457</v>
      </c>
      <c r="B219" s="128" t="s">
        <v>458</v>
      </c>
      <c r="C219" s="127" t="s">
        <v>194</v>
      </c>
      <c r="D219" s="127" t="s">
        <v>194</v>
      </c>
      <c r="E219" s="127" t="s">
        <v>194</v>
      </c>
      <c r="F219" s="127" t="s">
        <v>194</v>
      </c>
      <c r="G219" s="127" t="s">
        <v>194</v>
      </c>
      <c r="H219" s="127" t="s">
        <v>194</v>
      </c>
      <c r="I219" s="127" t="s">
        <v>194</v>
      </c>
      <c r="J219" s="127" t="s">
        <v>193</v>
      </c>
      <c r="K219" s="127" t="s">
        <v>194</v>
      </c>
    </row>
    <row r="220" spans="1:11" x14ac:dyDescent="0.25">
      <c r="A220" s="123" t="s">
        <v>457</v>
      </c>
      <c r="B220" s="124" t="s">
        <v>459</v>
      </c>
      <c r="C220" s="123" t="s">
        <v>194</v>
      </c>
      <c r="D220" s="123" t="s">
        <v>194</v>
      </c>
      <c r="E220" s="123" t="s">
        <v>193</v>
      </c>
      <c r="F220" s="123" t="s">
        <v>194</v>
      </c>
      <c r="G220" s="123" t="s">
        <v>194</v>
      </c>
      <c r="H220" s="123" t="s">
        <v>194</v>
      </c>
      <c r="I220" s="123" t="s">
        <v>194</v>
      </c>
      <c r="J220" s="123" t="s">
        <v>194</v>
      </c>
      <c r="K220" s="123" t="s">
        <v>194</v>
      </c>
    </row>
    <row r="221" spans="1:11" x14ac:dyDescent="0.25">
      <c r="A221" s="127" t="s">
        <v>457</v>
      </c>
      <c r="B221" s="128" t="s">
        <v>460</v>
      </c>
      <c r="C221" s="127" t="s">
        <v>193</v>
      </c>
      <c r="D221" s="127" t="s">
        <v>194</v>
      </c>
      <c r="E221" s="127" t="s">
        <v>194</v>
      </c>
      <c r="F221" s="127" t="s">
        <v>194</v>
      </c>
      <c r="G221" s="127" t="s">
        <v>194</v>
      </c>
      <c r="H221" s="127" t="s">
        <v>194</v>
      </c>
      <c r="I221" s="127" t="s">
        <v>194</v>
      </c>
      <c r="J221" s="127" t="s">
        <v>194</v>
      </c>
      <c r="K221" s="127" t="s">
        <v>194</v>
      </c>
    </row>
    <row r="222" spans="1:11" x14ac:dyDescent="0.25">
      <c r="A222" s="123" t="s">
        <v>457</v>
      </c>
      <c r="B222" s="124" t="s">
        <v>461</v>
      </c>
      <c r="C222" s="123" t="s">
        <v>194</v>
      </c>
      <c r="D222" s="123" t="s">
        <v>194</v>
      </c>
      <c r="E222" s="123" t="s">
        <v>194</v>
      </c>
      <c r="F222" s="123" t="s">
        <v>194</v>
      </c>
      <c r="G222" s="123" t="s">
        <v>194</v>
      </c>
      <c r="H222" s="123" t="s">
        <v>194</v>
      </c>
      <c r="I222" s="123" t="s">
        <v>194</v>
      </c>
      <c r="J222" s="123" t="s">
        <v>194</v>
      </c>
      <c r="K222" s="123" t="s">
        <v>194</v>
      </c>
    </row>
    <row r="223" spans="1:11" x14ac:dyDescent="0.25">
      <c r="A223" s="127" t="s">
        <v>457</v>
      </c>
      <c r="B223" s="128" t="s">
        <v>462</v>
      </c>
      <c r="C223" s="127" t="s">
        <v>194</v>
      </c>
      <c r="D223" s="127" t="s">
        <v>194</v>
      </c>
      <c r="E223" s="127" t="s">
        <v>194</v>
      </c>
      <c r="F223" s="127" t="s">
        <v>194</v>
      </c>
      <c r="G223" s="127" t="s">
        <v>194</v>
      </c>
      <c r="H223" s="127" t="s">
        <v>194</v>
      </c>
      <c r="I223" s="127" t="s">
        <v>194</v>
      </c>
      <c r="J223" s="127" t="s">
        <v>194</v>
      </c>
      <c r="K223" s="127" t="s">
        <v>194</v>
      </c>
    </row>
    <row r="224" spans="1:11" x14ac:dyDescent="0.25">
      <c r="A224" s="123" t="s">
        <v>457</v>
      </c>
      <c r="B224" s="124" t="s">
        <v>463</v>
      </c>
      <c r="C224" s="123" t="s">
        <v>194</v>
      </c>
      <c r="D224" s="123" t="s">
        <v>194</v>
      </c>
      <c r="E224" s="123" t="s">
        <v>194</v>
      </c>
      <c r="F224" s="123" t="s">
        <v>194</v>
      </c>
      <c r="G224" s="123" t="s">
        <v>194</v>
      </c>
      <c r="H224" s="123" t="s">
        <v>194</v>
      </c>
      <c r="I224" s="123" t="s">
        <v>194</v>
      </c>
      <c r="J224" s="123" t="s">
        <v>194</v>
      </c>
      <c r="K224" s="123" t="s">
        <v>194</v>
      </c>
    </row>
    <row r="225" spans="1:11" x14ac:dyDescent="0.25">
      <c r="A225" s="127" t="s">
        <v>464</v>
      </c>
      <c r="B225" s="128" t="s">
        <v>465</v>
      </c>
      <c r="C225" s="127" t="s">
        <v>194</v>
      </c>
      <c r="D225" s="127" t="s">
        <v>194</v>
      </c>
      <c r="E225" s="127" t="s">
        <v>194</v>
      </c>
      <c r="F225" s="127" t="s">
        <v>194</v>
      </c>
      <c r="G225" s="127" t="s">
        <v>194</v>
      </c>
      <c r="H225" s="127" t="s">
        <v>194</v>
      </c>
      <c r="I225" s="127" t="s">
        <v>194</v>
      </c>
      <c r="J225" s="127" t="s">
        <v>194</v>
      </c>
      <c r="K225" s="127" t="s">
        <v>194</v>
      </c>
    </row>
    <row r="226" spans="1:11" x14ac:dyDescent="0.25">
      <c r="A226" s="123" t="s">
        <v>464</v>
      </c>
      <c r="B226" s="124" t="s">
        <v>466</v>
      </c>
      <c r="C226" s="123" t="s">
        <v>194</v>
      </c>
      <c r="D226" s="123" t="s">
        <v>194</v>
      </c>
      <c r="E226" s="123" t="s">
        <v>194</v>
      </c>
      <c r="F226" s="123" t="s">
        <v>194</v>
      </c>
      <c r="G226" s="123" t="s">
        <v>193</v>
      </c>
      <c r="H226" s="123" t="s">
        <v>194</v>
      </c>
      <c r="I226" s="123" t="s">
        <v>194</v>
      </c>
      <c r="J226" s="123" t="s">
        <v>194</v>
      </c>
      <c r="K226" s="123" t="s">
        <v>194</v>
      </c>
    </row>
    <row r="227" spans="1:11" x14ac:dyDescent="0.25">
      <c r="A227" s="127" t="s">
        <v>464</v>
      </c>
      <c r="B227" s="128" t="s">
        <v>467</v>
      </c>
      <c r="C227" s="127" t="s">
        <v>194</v>
      </c>
      <c r="D227" s="127" t="s">
        <v>194</v>
      </c>
      <c r="E227" s="127" t="s">
        <v>194</v>
      </c>
      <c r="F227" s="127" t="s">
        <v>194</v>
      </c>
      <c r="G227" s="127" t="s">
        <v>194</v>
      </c>
      <c r="H227" s="127" t="s">
        <v>194</v>
      </c>
      <c r="I227" s="127" t="s">
        <v>194</v>
      </c>
      <c r="J227" s="127" t="s">
        <v>194</v>
      </c>
      <c r="K227" s="127" t="s">
        <v>194</v>
      </c>
    </row>
    <row r="228" spans="1:11" x14ac:dyDescent="0.25">
      <c r="A228" s="123" t="s">
        <v>464</v>
      </c>
      <c r="B228" s="124" t="s">
        <v>468</v>
      </c>
      <c r="C228" s="123" t="s">
        <v>194</v>
      </c>
      <c r="D228" s="123" t="s">
        <v>194</v>
      </c>
      <c r="E228" s="123" t="s">
        <v>194</v>
      </c>
      <c r="F228" s="123" t="s">
        <v>194</v>
      </c>
      <c r="G228" s="123" t="s">
        <v>194</v>
      </c>
      <c r="H228" s="123" t="s">
        <v>194</v>
      </c>
      <c r="I228" s="123" t="s">
        <v>194</v>
      </c>
      <c r="J228" s="123" t="s">
        <v>194</v>
      </c>
      <c r="K228" s="123" t="s">
        <v>194</v>
      </c>
    </row>
    <row r="229" spans="1:11" x14ac:dyDescent="0.25">
      <c r="A229" s="127" t="s">
        <v>464</v>
      </c>
      <c r="B229" s="128" t="s">
        <v>469</v>
      </c>
      <c r="C229" s="127" t="s">
        <v>194</v>
      </c>
      <c r="D229" s="127" t="s">
        <v>194</v>
      </c>
      <c r="E229" s="127" t="s">
        <v>194</v>
      </c>
      <c r="F229" s="127" t="s">
        <v>194</v>
      </c>
      <c r="G229" s="127" t="s">
        <v>194</v>
      </c>
      <c r="H229" s="127" t="s">
        <v>194</v>
      </c>
      <c r="I229" s="127" t="s">
        <v>194</v>
      </c>
      <c r="J229" s="127" t="s">
        <v>194</v>
      </c>
      <c r="K229" s="127" t="s">
        <v>194</v>
      </c>
    </row>
    <row r="230" spans="1:11" x14ac:dyDescent="0.25">
      <c r="A230" s="123" t="s">
        <v>464</v>
      </c>
      <c r="B230" s="124" t="s">
        <v>470</v>
      </c>
      <c r="C230" s="123" t="s">
        <v>194</v>
      </c>
      <c r="D230" s="123" t="s">
        <v>194</v>
      </c>
      <c r="E230" s="123" t="s">
        <v>194</v>
      </c>
      <c r="F230" s="123" t="s">
        <v>194</v>
      </c>
      <c r="G230" s="123" t="s">
        <v>194</v>
      </c>
      <c r="H230" s="123" t="s">
        <v>194</v>
      </c>
      <c r="I230" s="123" t="s">
        <v>194</v>
      </c>
      <c r="J230" s="123" t="s">
        <v>194</v>
      </c>
      <c r="K230" s="123" t="s">
        <v>194</v>
      </c>
    </row>
    <row r="231" spans="1:11" x14ac:dyDescent="0.25">
      <c r="A231" s="127" t="s">
        <v>464</v>
      </c>
      <c r="B231" s="128" t="s">
        <v>471</v>
      </c>
      <c r="C231" s="127" t="s">
        <v>194</v>
      </c>
      <c r="D231" s="127" t="s">
        <v>194</v>
      </c>
      <c r="E231" s="127" t="s">
        <v>194</v>
      </c>
      <c r="F231" s="127" t="s">
        <v>194</v>
      </c>
      <c r="G231" s="127" t="s">
        <v>194</v>
      </c>
      <c r="H231" s="127" t="s">
        <v>194</v>
      </c>
      <c r="I231" s="127" t="s">
        <v>194</v>
      </c>
      <c r="J231" s="127" t="s">
        <v>194</v>
      </c>
      <c r="K231" s="127" t="s">
        <v>194</v>
      </c>
    </row>
    <row r="232" spans="1:11" x14ac:dyDescent="0.25">
      <c r="A232" s="123" t="s">
        <v>464</v>
      </c>
      <c r="B232" s="124" t="s">
        <v>472</v>
      </c>
      <c r="C232" s="123" t="s">
        <v>194</v>
      </c>
      <c r="D232" s="123" t="s">
        <v>194</v>
      </c>
      <c r="E232" s="123" t="s">
        <v>194</v>
      </c>
      <c r="F232" s="123" t="s">
        <v>194</v>
      </c>
      <c r="G232" s="123" t="s">
        <v>194</v>
      </c>
      <c r="H232" s="123" t="s">
        <v>194</v>
      </c>
      <c r="I232" s="123" t="s">
        <v>194</v>
      </c>
      <c r="J232" s="123" t="s">
        <v>194</v>
      </c>
      <c r="K232" s="123" t="s">
        <v>194</v>
      </c>
    </row>
    <row r="233" spans="1:11" x14ac:dyDescent="0.25">
      <c r="A233" s="127" t="s">
        <v>473</v>
      </c>
      <c r="B233" s="128" t="s">
        <v>474</v>
      </c>
      <c r="C233" s="127" t="s">
        <v>194</v>
      </c>
      <c r="D233" s="127" t="s">
        <v>193</v>
      </c>
      <c r="E233" s="127" t="s">
        <v>194</v>
      </c>
      <c r="F233" s="127" t="s">
        <v>194</v>
      </c>
      <c r="G233" s="127" t="s">
        <v>193</v>
      </c>
      <c r="H233" s="127" t="s">
        <v>193</v>
      </c>
      <c r="I233" s="127" t="s">
        <v>194</v>
      </c>
      <c r="J233" s="127" t="s">
        <v>193</v>
      </c>
      <c r="K233" s="127" t="s">
        <v>194</v>
      </c>
    </row>
    <row r="234" spans="1:11" x14ac:dyDescent="0.25">
      <c r="A234" s="123" t="s">
        <v>475</v>
      </c>
      <c r="B234" s="124" t="s">
        <v>476</v>
      </c>
      <c r="C234" s="123" t="s">
        <v>194</v>
      </c>
      <c r="D234" s="123" t="s">
        <v>194</v>
      </c>
      <c r="E234" s="123" t="s">
        <v>194</v>
      </c>
      <c r="F234" s="123" t="s">
        <v>194</v>
      </c>
      <c r="G234" s="123" t="s">
        <v>194</v>
      </c>
      <c r="H234" s="123" t="s">
        <v>194</v>
      </c>
      <c r="I234" s="123" t="s">
        <v>194</v>
      </c>
      <c r="J234" s="123" t="s">
        <v>194</v>
      </c>
      <c r="K234" s="123" t="s">
        <v>194</v>
      </c>
    </row>
    <row r="235" spans="1:11" x14ac:dyDescent="0.25">
      <c r="A235" s="127" t="s">
        <v>477</v>
      </c>
      <c r="B235" s="128" t="s">
        <v>478</v>
      </c>
      <c r="C235" s="127" t="s">
        <v>194</v>
      </c>
      <c r="D235" s="127" t="s">
        <v>194</v>
      </c>
      <c r="E235" s="127" t="s">
        <v>194</v>
      </c>
      <c r="F235" s="127" t="s">
        <v>193</v>
      </c>
      <c r="G235" s="127" t="s">
        <v>194</v>
      </c>
      <c r="H235" s="127" t="s">
        <v>193</v>
      </c>
      <c r="I235" s="127" t="s">
        <v>194</v>
      </c>
      <c r="J235" s="127" t="s">
        <v>194</v>
      </c>
      <c r="K235" s="127" t="s">
        <v>194</v>
      </c>
    </row>
    <row r="236" spans="1:11" x14ac:dyDescent="0.25">
      <c r="A236" s="123" t="s">
        <v>477</v>
      </c>
      <c r="B236" s="124" t="s">
        <v>479</v>
      </c>
      <c r="C236" s="123" t="s">
        <v>194</v>
      </c>
      <c r="D236" s="123" t="s">
        <v>194</v>
      </c>
      <c r="E236" s="123" t="s">
        <v>194</v>
      </c>
      <c r="F236" s="123" t="s">
        <v>194</v>
      </c>
      <c r="G236" s="123" t="s">
        <v>194</v>
      </c>
      <c r="H236" s="123" t="s">
        <v>193</v>
      </c>
      <c r="I236" s="123" t="s">
        <v>194</v>
      </c>
      <c r="J236" s="123" t="s">
        <v>194</v>
      </c>
      <c r="K236" s="123" t="s">
        <v>194</v>
      </c>
    </row>
    <row r="237" spans="1:11" x14ac:dyDescent="0.25">
      <c r="A237" s="127" t="s">
        <v>477</v>
      </c>
      <c r="B237" s="128" t="s">
        <v>480</v>
      </c>
      <c r="C237" s="127" t="s">
        <v>194</v>
      </c>
      <c r="D237" s="127" t="s">
        <v>194</v>
      </c>
      <c r="E237" s="127" t="s">
        <v>194</v>
      </c>
      <c r="F237" s="127" t="s">
        <v>194</v>
      </c>
      <c r="G237" s="127" t="s">
        <v>194</v>
      </c>
      <c r="H237" s="127" t="s">
        <v>194</v>
      </c>
      <c r="I237" s="127" t="s">
        <v>194</v>
      </c>
      <c r="J237" s="127" t="s">
        <v>193</v>
      </c>
      <c r="K237" s="127" t="s">
        <v>194</v>
      </c>
    </row>
    <row r="238" spans="1:11" x14ac:dyDescent="0.25">
      <c r="A238" s="123" t="s">
        <v>477</v>
      </c>
      <c r="B238" s="124" t="s">
        <v>481</v>
      </c>
      <c r="C238" s="123" t="s">
        <v>194</v>
      </c>
      <c r="D238" s="123" t="s">
        <v>194</v>
      </c>
      <c r="E238" s="123" t="s">
        <v>194</v>
      </c>
      <c r="F238" s="123" t="s">
        <v>194</v>
      </c>
      <c r="G238" s="123" t="s">
        <v>194</v>
      </c>
      <c r="H238" s="123" t="s">
        <v>194</v>
      </c>
      <c r="I238" s="123" t="s">
        <v>194</v>
      </c>
      <c r="J238" s="123" t="s">
        <v>194</v>
      </c>
      <c r="K238" s="123" t="s">
        <v>194</v>
      </c>
    </row>
    <row r="239" spans="1:11" x14ac:dyDescent="0.25">
      <c r="A239" s="127" t="s">
        <v>477</v>
      </c>
      <c r="B239" s="128" t="s">
        <v>482</v>
      </c>
      <c r="C239" s="127" t="s">
        <v>194</v>
      </c>
      <c r="D239" s="127" t="s">
        <v>194</v>
      </c>
      <c r="E239" s="127" t="s">
        <v>194</v>
      </c>
      <c r="F239" s="127" t="s">
        <v>194</v>
      </c>
      <c r="G239" s="127" t="s">
        <v>194</v>
      </c>
      <c r="H239" s="127" t="s">
        <v>194</v>
      </c>
      <c r="I239" s="127" t="s">
        <v>194</v>
      </c>
      <c r="J239" s="127" t="s">
        <v>194</v>
      </c>
      <c r="K239" s="127" t="s">
        <v>194</v>
      </c>
    </row>
    <row r="240" spans="1:11" x14ac:dyDescent="0.25">
      <c r="A240" s="123" t="s">
        <v>483</v>
      </c>
      <c r="B240" s="124" t="s">
        <v>484</v>
      </c>
      <c r="C240" s="123" t="s">
        <v>194</v>
      </c>
      <c r="D240" s="123" t="s">
        <v>194</v>
      </c>
      <c r="E240" s="123" t="s">
        <v>194</v>
      </c>
      <c r="F240" s="123" t="s">
        <v>194</v>
      </c>
      <c r="G240" s="123" t="s">
        <v>194</v>
      </c>
      <c r="H240" s="123" t="s">
        <v>194</v>
      </c>
      <c r="I240" s="123" t="s">
        <v>194</v>
      </c>
      <c r="J240" s="123" t="s">
        <v>194</v>
      </c>
      <c r="K240" s="123" t="s">
        <v>194</v>
      </c>
    </row>
    <row r="241" spans="1:11" x14ac:dyDescent="0.25">
      <c r="A241" s="127" t="s">
        <v>483</v>
      </c>
      <c r="B241" s="128" t="s">
        <v>485</v>
      </c>
      <c r="C241" s="127" t="s">
        <v>194</v>
      </c>
      <c r="D241" s="127" t="s">
        <v>194</v>
      </c>
      <c r="E241" s="127" t="s">
        <v>194</v>
      </c>
      <c r="F241" s="127" t="s">
        <v>194</v>
      </c>
      <c r="G241" s="127" t="s">
        <v>194</v>
      </c>
      <c r="H241" s="127" t="s">
        <v>194</v>
      </c>
      <c r="I241" s="127" t="s">
        <v>194</v>
      </c>
      <c r="J241" s="127" t="s">
        <v>194</v>
      </c>
      <c r="K241" s="127" t="s">
        <v>194</v>
      </c>
    </row>
    <row r="242" spans="1:11" x14ac:dyDescent="0.25">
      <c r="A242" s="123" t="s">
        <v>483</v>
      </c>
      <c r="B242" s="124" t="s">
        <v>486</v>
      </c>
      <c r="C242" s="123" t="s">
        <v>194</v>
      </c>
      <c r="D242" s="123" t="s">
        <v>194</v>
      </c>
      <c r="E242" s="123" t="s">
        <v>194</v>
      </c>
      <c r="F242" s="123" t="s">
        <v>194</v>
      </c>
      <c r="G242" s="123" t="s">
        <v>194</v>
      </c>
      <c r="H242" s="123" t="s">
        <v>194</v>
      </c>
      <c r="I242" s="123" t="s">
        <v>194</v>
      </c>
      <c r="J242" s="123" t="s">
        <v>193</v>
      </c>
      <c r="K242" s="123" t="s">
        <v>194</v>
      </c>
    </row>
    <row r="243" spans="1:11" x14ac:dyDescent="0.25">
      <c r="A243" s="127" t="s">
        <v>483</v>
      </c>
      <c r="B243" s="128" t="s">
        <v>487</v>
      </c>
      <c r="C243" s="127" t="s">
        <v>194</v>
      </c>
      <c r="D243" s="127" t="s">
        <v>194</v>
      </c>
      <c r="E243" s="127" t="s">
        <v>194</v>
      </c>
      <c r="F243" s="127" t="s">
        <v>194</v>
      </c>
      <c r="G243" s="127" t="s">
        <v>194</v>
      </c>
      <c r="H243" s="127" t="s">
        <v>194</v>
      </c>
      <c r="I243" s="127" t="s">
        <v>194</v>
      </c>
      <c r="J243" s="127" t="s">
        <v>194</v>
      </c>
      <c r="K243" s="127" t="s">
        <v>194</v>
      </c>
    </row>
    <row r="244" spans="1:11" x14ac:dyDescent="0.25">
      <c r="A244" s="123" t="s">
        <v>483</v>
      </c>
      <c r="B244" s="124" t="s">
        <v>488</v>
      </c>
      <c r="C244" s="123" t="s">
        <v>194</v>
      </c>
      <c r="D244" s="123" t="s">
        <v>194</v>
      </c>
      <c r="E244" s="123" t="s">
        <v>194</v>
      </c>
      <c r="F244" s="123" t="s">
        <v>194</v>
      </c>
      <c r="G244" s="123" t="s">
        <v>194</v>
      </c>
      <c r="H244" s="123" t="s">
        <v>194</v>
      </c>
      <c r="I244" s="123" t="s">
        <v>194</v>
      </c>
      <c r="J244" s="123" t="s">
        <v>194</v>
      </c>
      <c r="K244" s="123" t="s">
        <v>194</v>
      </c>
    </row>
    <row r="245" spans="1:11" x14ac:dyDescent="0.25">
      <c r="A245" s="127" t="s">
        <v>483</v>
      </c>
      <c r="B245" s="128" t="s">
        <v>489</v>
      </c>
      <c r="C245" s="127" t="s">
        <v>193</v>
      </c>
      <c r="D245" s="127" t="s">
        <v>194</v>
      </c>
      <c r="E245" s="127" t="s">
        <v>194</v>
      </c>
      <c r="F245" s="127" t="s">
        <v>194</v>
      </c>
      <c r="G245" s="127" t="s">
        <v>194</v>
      </c>
      <c r="H245" s="127" t="s">
        <v>194</v>
      </c>
      <c r="I245" s="127" t="s">
        <v>194</v>
      </c>
      <c r="J245" s="127" t="s">
        <v>194</v>
      </c>
      <c r="K245" s="127" t="s">
        <v>194</v>
      </c>
    </row>
    <row r="246" spans="1:11" x14ac:dyDescent="0.25">
      <c r="A246" s="123" t="s">
        <v>483</v>
      </c>
      <c r="B246" s="124" t="s">
        <v>490</v>
      </c>
      <c r="C246" s="123" t="s">
        <v>194</v>
      </c>
      <c r="D246" s="123" t="s">
        <v>194</v>
      </c>
      <c r="E246" s="123" t="s">
        <v>194</v>
      </c>
      <c r="F246" s="123" t="s">
        <v>194</v>
      </c>
      <c r="G246" s="123" t="s">
        <v>194</v>
      </c>
      <c r="H246" s="123" t="s">
        <v>194</v>
      </c>
      <c r="I246" s="123" t="s">
        <v>194</v>
      </c>
      <c r="J246" s="123" t="s">
        <v>194</v>
      </c>
      <c r="K246" s="123" t="s">
        <v>194</v>
      </c>
    </row>
    <row r="247" spans="1:11" x14ac:dyDescent="0.25">
      <c r="A247" s="127" t="s">
        <v>483</v>
      </c>
      <c r="B247" s="128" t="s">
        <v>491</v>
      </c>
      <c r="C247" s="127" t="s">
        <v>194</v>
      </c>
      <c r="D247" s="127" t="s">
        <v>194</v>
      </c>
      <c r="E247" s="127" t="s">
        <v>194</v>
      </c>
      <c r="F247" s="127" t="s">
        <v>194</v>
      </c>
      <c r="G247" s="127" t="s">
        <v>194</v>
      </c>
      <c r="H247" s="127" t="s">
        <v>194</v>
      </c>
      <c r="I247" s="127" t="s">
        <v>194</v>
      </c>
      <c r="J247" s="127" t="s">
        <v>193</v>
      </c>
      <c r="K247" s="127" t="s">
        <v>194</v>
      </c>
    </row>
    <row r="248" spans="1:11" x14ac:dyDescent="0.25">
      <c r="A248" s="123" t="s">
        <v>492</v>
      </c>
      <c r="B248" s="124" t="s">
        <v>493</v>
      </c>
      <c r="C248" s="123" t="s">
        <v>194</v>
      </c>
      <c r="D248" s="123" t="s">
        <v>194</v>
      </c>
      <c r="E248" s="123" t="s">
        <v>194</v>
      </c>
      <c r="F248" s="123" t="s">
        <v>194</v>
      </c>
      <c r="G248" s="123" t="s">
        <v>194</v>
      </c>
      <c r="H248" s="123" t="s">
        <v>194</v>
      </c>
      <c r="I248" s="123" t="s">
        <v>194</v>
      </c>
      <c r="J248" s="123" t="s">
        <v>194</v>
      </c>
      <c r="K248" s="123" t="s">
        <v>194</v>
      </c>
    </row>
    <row r="249" spans="1:11" x14ac:dyDescent="0.25">
      <c r="A249" s="127" t="s">
        <v>494</v>
      </c>
      <c r="B249" s="128" t="s">
        <v>495</v>
      </c>
      <c r="C249" s="127" t="s">
        <v>194</v>
      </c>
      <c r="D249" s="127" t="s">
        <v>194</v>
      </c>
      <c r="E249" s="127" t="s">
        <v>194</v>
      </c>
      <c r="F249" s="127" t="s">
        <v>194</v>
      </c>
      <c r="G249" s="127" t="s">
        <v>194</v>
      </c>
      <c r="H249" s="127" t="s">
        <v>194</v>
      </c>
      <c r="I249" s="127" t="s">
        <v>194</v>
      </c>
      <c r="J249" s="127" t="s">
        <v>193</v>
      </c>
      <c r="K249" s="127" t="s">
        <v>194</v>
      </c>
    </row>
    <row r="250" spans="1:11" x14ac:dyDescent="0.25">
      <c r="A250" s="123" t="s">
        <v>494</v>
      </c>
      <c r="B250" s="124" t="s">
        <v>496</v>
      </c>
      <c r="C250" s="123" t="s">
        <v>194</v>
      </c>
      <c r="D250" s="123" t="s">
        <v>194</v>
      </c>
      <c r="E250" s="123" t="s">
        <v>194</v>
      </c>
      <c r="F250" s="123" t="s">
        <v>194</v>
      </c>
      <c r="G250" s="123" t="s">
        <v>194</v>
      </c>
      <c r="H250" s="123" t="s">
        <v>194</v>
      </c>
      <c r="I250" s="123" t="s">
        <v>194</v>
      </c>
      <c r="J250" s="123" t="s">
        <v>193</v>
      </c>
      <c r="K250" s="123" t="s">
        <v>194</v>
      </c>
    </row>
    <row r="251" spans="1:11" x14ac:dyDescent="0.25">
      <c r="A251" s="127" t="s">
        <v>494</v>
      </c>
      <c r="B251" s="128" t="s">
        <v>497</v>
      </c>
      <c r="C251" s="127" t="s">
        <v>194</v>
      </c>
      <c r="D251" s="127" t="s">
        <v>194</v>
      </c>
      <c r="E251" s="127" t="s">
        <v>194</v>
      </c>
      <c r="F251" s="127" t="s">
        <v>194</v>
      </c>
      <c r="G251" s="127" t="s">
        <v>194</v>
      </c>
      <c r="H251" s="127" t="s">
        <v>194</v>
      </c>
      <c r="I251" s="127" t="s">
        <v>194</v>
      </c>
      <c r="J251" s="127" t="s">
        <v>194</v>
      </c>
      <c r="K251" s="127" t="s">
        <v>194</v>
      </c>
    </row>
    <row r="252" spans="1:11" x14ac:dyDescent="0.25">
      <c r="A252" s="123" t="s">
        <v>494</v>
      </c>
      <c r="B252" s="124" t="s">
        <v>498</v>
      </c>
      <c r="C252" s="123" t="s">
        <v>194</v>
      </c>
      <c r="D252" s="123" t="s">
        <v>194</v>
      </c>
      <c r="E252" s="123" t="s">
        <v>194</v>
      </c>
      <c r="F252" s="123" t="s">
        <v>194</v>
      </c>
      <c r="G252" s="123" t="s">
        <v>194</v>
      </c>
      <c r="H252" s="123" t="s">
        <v>194</v>
      </c>
      <c r="I252" s="123" t="s">
        <v>194</v>
      </c>
      <c r="J252" s="123" t="s">
        <v>193</v>
      </c>
      <c r="K252" s="123" t="s">
        <v>194</v>
      </c>
    </row>
    <row r="253" spans="1:11" x14ac:dyDescent="0.25">
      <c r="A253" s="127" t="s">
        <v>494</v>
      </c>
      <c r="B253" s="128" t="s">
        <v>499</v>
      </c>
      <c r="C253" s="127" t="s">
        <v>194</v>
      </c>
      <c r="D253" s="127" t="s">
        <v>194</v>
      </c>
      <c r="E253" s="127" t="s">
        <v>194</v>
      </c>
      <c r="F253" s="127" t="s">
        <v>194</v>
      </c>
      <c r="G253" s="127" t="s">
        <v>194</v>
      </c>
      <c r="H253" s="127" t="s">
        <v>194</v>
      </c>
      <c r="I253" s="127" t="s">
        <v>194</v>
      </c>
      <c r="J253" s="127" t="s">
        <v>194</v>
      </c>
      <c r="K253" s="127" t="s">
        <v>194</v>
      </c>
    </row>
    <row r="254" spans="1:11" ht="13" thickBot="1" x14ac:dyDescent="0.3">
      <c r="A254" s="123" t="s">
        <v>494</v>
      </c>
      <c r="B254" s="124" t="s">
        <v>500</v>
      </c>
      <c r="C254" s="123" t="s">
        <v>194</v>
      </c>
      <c r="D254" s="123" t="s">
        <v>194</v>
      </c>
      <c r="E254" s="123" t="s">
        <v>194</v>
      </c>
      <c r="F254" s="123" t="s">
        <v>194</v>
      </c>
      <c r="G254" s="123" t="s">
        <v>194</v>
      </c>
      <c r="H254" s="123" t="s">
        <v>194</v>
      </c>
      <c r="I254" s="123" t="s">
        <v>194</v>
      </c>
      <c r="J254" s="123" t="s">
        <v>193</v>
      </c>
      <c r="K254" s="123" t="s">
        <v>194</v>
      </c>
    </row>
    <row r="255" spans="1:11" ht="13.5" thickBot="1" x14ac:dyDescent="0.35">
      <c r="A255" s="309"/>
      <c r="B255" s="254" t="s">
        <v>744</v>
      </c>
      <c r="C255" s="309">
        <f t="shared" ref="C255:K255" si="0">COUNTIF(C4:C254,"YES")</f>
        <v>11</v>
      </c>
      <c r="D255" s="309">
        <f t="shared" si="0"/>
        <v>7</v>
      </c>
      <c r="E255" s="309">
        <f t="shared" si="0"/>
        <v>14</v>
      </c>
      <c r="F255" s="309">
        <f t="shared" si="0"/>
        <v>5</v>
      </c>
      <c r="G255" s="309">
        <f t="shared" si="0"/>
        <v>43</v>
      </c>
      <c r="H255" s="309">
        <f t="shared" si="0"/>
        <v>19</v>
      </c>
      <c r="I255" s="309">
        <f t="shared" si="0"/>
        <v>34</v>
      </c>
      <c r="J255" s="309">
        <f t="shared" si="0"/>
        <v>94</v>
      </c>
      <c r="K255" s="309">
        <f t="shared" si="0"/>
        <v>16</v>
      </c>
    </row>
    <row r="257" spans="1:1" x14ac:dyDescent="0.25">
      <c r="A257" s="11" t="s">
        <v>503</v>
      </c>
    </row>
    <row r="258" spans="1:1" x14ac:dyDescent="0.25">
      <c r="A258" s="12" t="s">
        <v>773</v>
      </c>
    </row>
  </sheetData>
  <autoFilter ref="A3:K3"/>
  <mergeCells count="2">
    <mergeCell ref="A2:B2"/>
    <mergeCell ref="A1:B1"/>
  </mergeCells>
  <hyperlinks>
    <hyperlink ref="A2:B2" location="TOC!A1" display="Return to Table of Contents"/>
  </hyperlinks>
  <pageMargins left="0.25" right="0.25" top="0.75" bottom="0.75" header="0.3" footer="0.3"/>
  <pageSetup scale="61" fitToHeight="0" orientation="landscape" horizontalDpi="1200" verticalDpi="1200" r:id="rId1"/>
  <headerFooter>
    <oddHeader>&amp;L&amp;"Arial,Bold"2018-19 Survey of Allied Dental Education
Report 2 - Dental Assisting Education Programs</oddHeader>
  </headerFooter>
  <rowBreaks count="4" manualBreakCount="4">
    <brk id="63" max="10" man="1"/>
    <brk id="124" max="10" man="1"/>
    <brk id="185" max="10" man="1"/>
    <brk id="239" max="10"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9"/>
  <sheetViews>
    <sheetView zoomScaleNormal="100" workbookViewId="0">
      <pane xSplit="2" ySplit="4" topLeftCell="K5" activePane="bottomRight" state="frozen"/>
      <selection activeCell="A40" sqref="A40"/>
      <selection pane="topRight" activeCell="A40" sqref="A40"/>
      <selection pane="bottomLeft" activeCell="A40" sqref="A40"/>
      <selection pane="bottomRight" sqref="A1:B1"/>
    </sheetView>
  </sheetViews>
  <sheetFormatPr defaultColWidth="9.1796875" defaultRowHeight="12.5" x14ac:dyDescent="0.25"/>
  <cols>
    <col min="1" max="1" width="5.81640625" style="150" customWidth="1"/>
    <col min="2" max="2" width="87.7265625" style="150" customWidth="1"/>
    <col min="3" max="8" width="12.1796875" style="150" customWidth="1"/>
    <col min="9" max="10" width="10.81640625" style="150" customWidth="1"/>
    <col min="11" max="11" width="11.54296875" style="150" customWidth="1"/>
    <col min="12" max="12" width="11.453125" style="150" customWidth="1"/>
    <col min="13" max="15" width="10.81640625" style="150" customWidth="1"/>
    <col min="16" max="16" width="11.54296875" style="150" customWidth="1"/>
    <col min="17" max="17" width="12.1796875" style="150" customWidth="1"/>
    <col min="18" max="18" width="12.54296875" style="150" customWidth="1"/>
    <col min="19" max="20" width="10.81640625" style="150" customWidth="1"/>
    <col min="21" max="16384" width="9.1796875" style="118"/>
  </cols>
  <sheetData>
    <row r="1" spans="1:20" ht="13" x14ac:dyDescent="0.3">
      <c r="A1" s="384" t="s">
        <v>38</v>
      </c>
      <c r="B1" s="384"/>
    </row>
    <row r="2" spans="1:20" x14ac:dyDescent="0.25">
      <c r="A2" s="374" t="s">
        <v>5</v>
      </c>
      <c r="B2" s="374"/>
    </row>
    <row r="3" spans="1:20" ht="29.25" customHeight="1" x14ac:dyDescent="0.25">
      <c r="A3" s="122"/>
      <c r="B3" s="305"/>
      <c r="C3" s="383" t="s">
        <v>745</v>
      </c>
      <c r="D3" s="383"/>
      <c r="E3" s="122"/>
      <c r="F3" s="122"/>
      <c r="G3" s="122"/>
      <c r="H3" s="122"/>
      <c r="I3" s="122"/>
      <c r="J3" s="122"/>
      <c r="K3" s="383" t="s">
        <v>746</v>
      </c>
      <c r="L3" s="383"/>
      <c r="M3" s="383"/>
      <c r="N3" s="306"/>
      <c r="O3" s="122"/>
      <c r="P3" s="122"/>
      <c r="Q3" s="122"/>
      <c r="R3" s="122"/>
      <c r="S3" s="122"/>
      <c r="T3" s="122"/>
    </row>
    <row r="4" spans="1:20" s="307" customFormat="1" ht="52.9" customHeight="1" x14ac:dyDescent="0.25">
      <c r="A4" s="122" t="s">
        <v>197</v>
      </c>
      <c r="B4" s="305" t="s">
        <v>198</v>
      </c>
      <c r="C4" s="252" t="s">
        <v>747</v>
      </c>
      <c r="D4" s="252" t="s">
        <v>748</v>
      </c>
      <c r="E4" s="252" t="s">
        <v>749</v>
      </c>
      <c r="F4" s="252" t="s">
        <v>750</v>
      </c>
      <c r="G4" s="252" t="s">
        <v>751</v>
      </c>
      <c r="H4" s="252" t="s">
        <v>752</v>
      </c>
      <c r="I4" s="252" t="s">
        <v>753</v>
      </c>
      <c r="J4" s="252" t="s">
        <v>754</v>
      </c>
      <c r="K4" s="252" t="s">
        <v>755</v>
      </c>
      <c r="L4" s="252" t="s">
        <v>756</v>
      </c>
      <c r="M4" s="252" t="s">
        <v>757</v>
      </c>
      <c r="N4" s="252" t="s">
        <v>758</v>
      </c>
      <c r="O4" s="252" t="s">
        <v>759</v>
      </c>
      <c r="P4" s="252" t="s">
        <v>760</v>
      </c>
      <c r="Q4" s="252" t="s">
        <v>761</v>
      </c>
      <c r="R4" s="252" t="s">
        <v>762</v>
      </c>
      <c r="S4" s="252" t="s">
        <v>763</v>
      </c>
      <c r="T4" s="252" t="s">
        <v>168</v>
      </c>
    </row>
    <row r="5" spans="1:20" x14ac:dyDescent="0.25">
      <c r="A5" s="123" t="s">
        <v>201</v>
      </c>
      <c r="B5" s="124" t="s">
        <v>202</v>
      </c>
      <c r="C5" s="123" t="s">
        <v>194</v>
      </c>
      <c r="D5" s="123" t="s">
        <v>193</v>
      </c>
      <c r="E5" s="123" t="s">
        <v>194</v>
      </c>
      <c r="F5" s="123" t="s">
        <v>194</v>
      </c>
      <c r="G5" s="123" t="s">
        <v>194</v>
      </c>
      <c r="H5" s="123" t="s">
        <v>194</v>
      </c>
      <c r="I5" s="123" t="s">
        <v>194</v>
      </c>
      <c r="J5" s="123" t="s">
        <v>194</v>
      </c>
      <c r="K5" s="123" t="s">
        <v>194</v>
      </c>
      <c r="L5" s="123" t="s">
        <v>193</v>
      </c>
      <c r="M5" s="123" t="s">
        <v>194</v>
      </c>
      <c r="N5" s="123" t="s">
        <v>193</v>
      </c>
      <c r="O5" s="123" t="s">
        <v>193</v>
      </c>
      <c r="P5" s="123" t="s">
        <v>194</v>
      </c>
      <c r="Q5" s="123" t="s">
        <v>193</v>
      </c>
      <c r="R5" s="123" t="s">
        <v>194</v>
      </c>
      <c r="S5" s="123" t="s">
        <v>193</v>
      </c>
      <c r="T5" s="123" t="s">
        <v>194</v>
      </c>
    </row>
    <row r="6" spans="1:20" x14ac:dyDescent="0.25">
      <c r="A6" s="127" t="s">
        <v>201</v>
      </c>
      <c r="B6" s="128" t="s">
        <v>204</v>
      </c>
      <c r="C6" s="127" t="s">
        <v>194</v>
      </c>
      <c r="D6" s="127" t="s">
        <v>194</v>
      </c>
      <c r="E6" s="127" t="s">
        <v>194</v>
      </c>
      <c r="F6" s="127" t="s">
        <v>194</v>
      </c>
      <c r="G6" s="127" t="s">
        <v>194</v>
      </c>
      <c r="H6" s="127" t="s">
        <v>194</v>
      </c>
      <c r="I6" s="127" t="s">
        <v>194</v>
      </c>
      <c r="J6" s="127" t="s">
        <v>193</v>
      </c>
      <c r="K6" s="127" t="s">
        <v>194</v>
      </c>
      <c r="L6" s="127" t="s">
        <v>193</v>
      </c>
      <c r="M6" s="127" t="s">
        <v>194</v>
      </c>
      <c r="N6" s="127" t="s">
        <v>194</v>
      </c>
      <c r="O6" s="127" t="s">
        <v>194</v>
      </c>
      <c r="P6" s="127" t="s">
        <v>194</v>
      </c>
      <c r="Q6" s="127" t="s">
        <v>193</v>
      </c>
      <c r="R6" s="127" t="s">
        <v>194</v>
      </c>
      <c r="S6" s="127" t="s">
        <v>194</v>
      </c>
      <c r="T6" s="127" t="s">
        <v>193</v>
      </c>
    </row>
    <row r="7" spans="1:20" x14ac:dyDescent="0.25">
      <c r="A7" s="123" t="s">
        <v>201</v>
      </c>
      <c r="B7" s="124" t="s">
        <v>205</v>
      </c>
      <c r="C7" s="123" t="s">
        <v>194</v>
      </c>
      <c r="D7" s="123" t="s">
        <v>193</v>
      </c>
      <c r="E7" s="123" t="s">
        <v>194</v>
      </c>
      <c r="F7" s="123" t="s">
        <v>194</v>
      </c>
      <c r="G7" s="123" t="s">
        <v>194</v>
      </c>
      <c r="H7" s="123" t="s">
        <v>194</v>
      </c>
      <c r="I7" s="123" t="s">
        <v>194</v>
      </c>
      <c r="J7" s="123" t="s">
        <v>194</v>
      </c>
      <c r="K7" s="123" t="s">
        <v>194</v>
      </c>
      <c r="L7" s="123" t="s">
        <v>194</v>
      </c>
      <c r="M7" s="123" t="s">
        <v>194</v>
      </c>
      <c r="N7" s="123" t="s">
        <v>194</v>
      </c>
      <c r="O7" s="123" t="s">
        <v>194</v>
      </c>
      <c r="P7" s="123" t="s">
        <v>194</v>
      </c>
      <c r="Q7" s="123" t="s">
        <v>194</v>
      </c>
      <c r="R7" s="123" t="s">
        <v>194</v>
      </c>
      <c r="S7" s="123" t="s">
        <v>194</v>
      </c>
      <c r="T7" s="123" t="s">
        <v>194</v>
      </c>
    </row>
    <row r="8" spans="1:20" x14ac:dyDescent="0.25">
      <c r="A8" s="127" t="s">
        <v>201</v>
      </c>
      <c r="B8" s="128" t="s">
        <v>206</v>
      </c>
      <c r="C8" s="127" t="s">
        <v>194</v>
      </c>
      <c r="D8" s="127" t="s">
        <v>193</v>
      </c>
      <c r="E8" s="127" t="s">
        <v>194</v>
      </c>
      <c r="F8" s="127" t="s">
        <v>194</v>
      </c>
      <c r="G8" s="127" t="s">
        <v>194</v>
      </c>
      <c r="H8" s="127" t="s">
        <v>194</v>
      </c>
      <c r="I8" s="127" t="s">
        <v>194</v>
      </c>
      <c r="J8" s="127" t="s">
        <v>194</v>
      </c>
      <c r="K8" s="127" t="s">
        <v>194</v>
      </c>
      <c r="L8" s="127" t="s">
        <v>194</v>
      </c>
      <c r="M8" s="127" t="s">
        <v>194</v>
      </c>
      <c r="N8" s="127" t="s">
        <v>194</v>
      </c>
      <c r="O8" s="127" t="s">
        <v>193</v>
      </c>
      <c r="P8" s="127" t="s">
        <v>194</v>
      </c>
      <c r="Q8" s="127" t="s">
        <v>193</v>
      </c>
      <c r="R8" s="127" t="s">
        <v>194</v>
      </c>
      <c r="S8" s="127" t="s">
        <v>193</v>
      </c>
      <c r="T8" s="127" t="s">
        <v>194</v>
      </c>
    </row>
    <row r="9" spans="1:20" x14ac:dyDescent="0.25">
      <c r="A9" s="123" t="s">
        <v>201</v>
      </c>
      <c r="B9" s="124" t="s">
        <v>207</v>
      </c>
      <c r="C9" s="123" t="s">
        <v>194</v>
      </c>
      <c r="D9" s="123" t="s">
        <v>193</v>
      </c>
      <c r="E9" s="123" t="s">
        <v>194</v>
      </c>
      <c r="F9" s="123" t="s">
        <v>194</v>
      </c>
      <c r="G9" s="123" t="s">
        <v>194</v>
      </c>
      <c r="H9" s="123" t="s">
        <v>194</v>
      </c>
      <c r="I9" s="123" t="s">
        <v>194</v>
      </c>
      <c r="J9" s="123" t="s">
        <v>193</v>
      </c>
      <c r="K9" s="123" t="s">
        <v>194</v>
      </c>
      <c r="L9" s="123" t="s">
        <v>194</v>
      </c>
      <c r="M9" s="123" t="s">
        <v>194</v>
      </c>
      <c r="N9" s="123" t="s">
        <v>193</v>
      </c>
      <c r="O9" s="123" t="s">
        <v>193</v>
      </c>
      <c r="P9" s="123" t="s">
        <v>194</v>
      </c>
      <c r="Q9" s="123" t="s">
        <v>193</v>
      </c>
      <c r="R9" s="123" t="s">
        <v>194</v>
      </c>
      <c r="S9" s="123" t="s">
        <v>193</v>
      </c>
      <c r="T9" s="123" t="s">
        <v>194</v>
      </c>
    </row>
    <row r="10" spans="1:20" x14ac:dyDescent="0.25">
      <c r="A10" s="127" t="s">
        <v>208</v>
      </c>
      <c r="B10" s="128" t="s">
        <v>209</v>
      </c>
      <c r="C10" s="127" t="s">
        <v>194</v>
      </c>
      <c r="D10" s="127" t="s">
        <v>194</v>
      </c>
      <c r="E10" s="127" t="s">
        <v>194</v>
      </c>
      <c r="F10" s="127" t="s">
        <v>194</v>
      </c>
      <c r="G10" s="127" t="s">
        <v>194</v>
      </c>
      <c r="H10" s="127" t="s">
        <v>194</v>
      </c>
      <c r="I10" s="127" t="s">
        <v>194</v>
      </c>
      <c r="J10" s="127" t="s">
        <v>193</v>
      </c>
      <c r="K10" s="127" t="s">
        <v>193</v>
      </c>
      <c r="L10" s="127" t="s">
        <v>194</v>
      </c>
      <c r="M10" s="127" t="s">
        <v>194</v>
      </c>
      <c r="N10" s="127" t="s">
        <v>193</v>
      </c>
      <c r="O10" s="127" t="s">
        <v>193</v>
      </c>
      <c r="P10" s="127" t="s">
        <v>194</v>
      </c>
      <c r="Q10" s="127" t="s">
        <v>193</v>
      </c>
      <c r="R10" s="127" t="s">
        <v>194</v>
      </c>
      <c r="S10" s="127" t="s">
        <v>193</v>
      </c>
      <c r="T10" s="127" t="s">
        <v>194</v>
      </c>
    </row>
    <row r="11" spans="1:20" x14ac:dyDescent="0.25">
      <c r="A11" s="123" t="s">
        <v>210</v>
      </c>
      <c r="B11" s="124" t="s">
        <v>211</v>
      </c>
      <c r="C11" s="123" t="s">
        <v>194</v>
      </c>
      <c r="D11" s="123" t="s">
        <v>194</v>
      </c>
      <c r="E11" s="123" t="s">
        <v>194</v>
      </c>
      <c r="F11" s="123" t="s">
        <v>194</v>
      </c>
      <c r="G11" s="123" t="s">
        <v>194</v>
      </c>
      <c r="H11" s="123" t="s">
        <v>194</v>
      </c>
      <c r="I11" s="123" t="s">
        <v>194</v>
      </c>
      <c r="J11" s="123" t="s">
        <v>193</v>
      </c>
      <c r="K11" s="123" t="s">
        <v>194</v>
      </c>
      <c r="L11" s="123" t="s">
        <v>194</v>
      </c>
      <c r="M11" s="123" t="s">
        <v>194</v>
      </c>
      <c r="N11" s="123" t="s">
        <v>193</v>
      </c>
      <c r="O11" s="123" t="s">
        <v>193</v>
      </c>
      <c r="P11" s="123" t="s">
        <v>194</v>
      </c>
      <c r="Q11" s="123" t="s">
        <v>193</v>
      </c>
      <c r="R11" s="123" t="s">
        <v>193</v>
      </c>
      <c r="S11" s="123" t="s">
        <v>193</v>
      </c>
      <c r="T11" s="123" t="s">
        <v>194</v>
      </c>
    </row>
    <row r="12" spans="1:20" x14ac:dyDescent="0.25">
      <c r="A12" s="127" t="s">
        <v>210</v>
      </c>
      <c r="B12" s="128" t="s">
        <v>212</v>
      </c>
      <c r="C12" s="127" t="s">
        <v>194</v>
      </c>
      <c r="D12" s="127" t="s">
        <v>193</v>
      </c>
      <c r="E12" s="127" t="s">
        <v>194</v>
      </c>
      <c r="F12" s="127" t="s">
        <v>194</v>
      </c>
      <c r="G12" s="127" t="s">
        <v>194</v>
      </c>
      <c r="H12" s="127" t="s">
        <v>194</v>
      </c>
      <c r="I12" s="127" t="s">
        <v>194</v>
      </c>
      <c r="J12" s="127" t="s">
        <v>194</v>
      </c>
      <c r="K12" s="127" t="s">
        <v>194</v>
      </c>
      <c r="L12" s="127" t="s">
        <v>194</v>
      </c>
      <c r="M12" s="127" t="s">
        <v>194</v>
      </c>
      <c r="N12" s="127" t="s">
        <v>193</v>
      </c>
      <c r="O12" s="127" t="s">
        <v>193</v>
      </c>
      <c r="P12" s="127" t="s">
        <v>193</v>
      </c>
      <c r="Q12" s="127" t="s">
        <v>193</v>
      </c>
      <c r="R12" s="127" t="s">
        <v>193</v>
      </c>
      <c r="S12" s="127" t="s">
        <v>194</v>
      </c>
      <c r="T12" s="127" t="s">
        <v>194</v>
      </c>
    </row>
    <row r="13" spans="1:20" x14ac:dyDescent="0.25">
      <c r="A13" s="123" t="s">
        <v>210</v>
      </c>
      <c r="B13" s="124" t="s">
        <v>213</v>
      </c>
      <c r="C13" s="123" t="s">
        <v>194</v>
      </c>
      <c r="D13" s="123" t="s">
        <v>194</v>
      </c>
      <c r="E13" s="123" t="s">
        <v>194</v>
      </c>
      <c r="F13" s="123" t="s">
        <v>194</v>
      </c>
      <c r="G13" s="123" t="s">
        <v>194</v>
      </c>
      <c r="H13" s="123" t="s">
        <v>194</v>
      </c>
      <c r="I13" s="123" t="s">
        <v>193</v>
      </c>
      <c r="J13" s="123" t="s">
        <v>194</v>
      </c>
      <c r="K13" s="123" t="s">
        <v>194</v>
      </c>
      <c r="L13" s="123" t="s">
        <v>194</v>
      </c>
      <c r="M13" s="123" t="s">
        <v>194</v>
      </c>
      <c r="N13" s="123" t="s">
        <v>193</v>
      </c>
      <c r="O13" s="123" t="s">
        <v>193</v>
      </c>
      <c r="P13" s="123" t="s">
        <v>193</v>
      </c>
      <c r="Q13" s="123" t="s">
        <v>193</v>
      </c>
      <c r="R13" s="123" t="s">
        <v>193</v>
      </c>
      <c r="S13" s="123" t="s">
        <v>193</v>
      </c>
      <c r="T13" s="123" t="s">
        <v>194</v>
      </c>
    </row>
    <row r="14" spans="1:20" x14ac:dyDescent="0.25">
      <c r="A14" s="127" t="s">
        <v>214</v>
      </c>
      <c r="B14" s="128" t="s">
        <v>215</v>
      </c>
      <c r="C14" s="127" t="s">
        <v>194</v>
      </c>
      <c r="D14" s="127" t="s">
        <v>194</v>
      </c>
      <c r="E14" s="127" t="s">
        <v>194</v>
      </c>
      <c r="F14" s="127" t="s">
        <v>194</v>
      </c>
      <c r="G14" s="127" t="s">
        <v>194</v>
      </c>
      <c r="H14" s="127" t="s">
        <v>194</v>
      </c>
      <c r="I14" s="127" t="s">
        <v>194</v>
      </c>
      <c r="J14" s="127" t="s">
        <v>194</v>
      </c>
      <c r="K14" s="127" t="s">
        <v>194</v>
      </c>
      <c r="L14" s="127" t="s">
        <v>194</v>
      </c>
      <c r="M14" s="127" t="s">
        <v>194</v>
      </c>
      <c r="N14" s="127" t="s">
        <v>193</v>
      </c>
      <c r="O14" s="127" t="s">
        <v>193</v>
      </c>
      <c r="P14" s="127" t="s">
        <v>193</v>
      </c>
      <c r="Q14" s="127" t="s">
        <v>193</v>
      </c>
      <c r="R14" s="127" t="s">
        <v>193</v>
      </c>
      <c r="S14" s="127" t="s">
        <v>194</v>
      </c>
      <c r="T14" s="127" t="s">
        <v>194</v>
      </c>
    </row>
    <row r="15" spans="1:20" x14ac:dyDescent="0.25">
      <c r="A15" s="123" t="s">
        <v>214</v>
      </c>
      <c r="B15" s="124" t="s">
        <v>216</v>
      </c>
      <c r="C15" s="123" t="s">
        <v>194</v>
      </c>
      <c r="D15" s="123" t="s">
        <v>193</v>
      </c>
      <c r="E15" s="123" t="s">
        <v>194</v>
      </c>
      <c r="F15" s="123" t="s">
        <v>194</v>
      </c>
      <c r="G15" s="123" t="s">
        <v>194</v>
      </c>
      <c r="H15" s="123" t="s">
        <v>194</v>
      </c>
      <c r="I15" s="123" t="s">
        <v>194</v>
      </c>
      <c r="J15" s="123" t="s">
        <v>194</v>
      </c>
      <c r="K15" s="123" t="s">
        <v>194</v>
      </c>
      <c r="L15" s="123" t="s">
        <v>194</v>
      </c>
      <c r="M15" s="123" t="s">
        <v>194</v>
      </c>
      <c r="N15" s="123" t="s">
        <v>194</v>
      </c>
      <c r="O15" s="123" t="s">
        <v>194</v>
      </c>
      <c r="P15" s="123" t="s">
        <v>194</v>
      </c>
      <c r="Q15" s="123" t="s">
        <v>193</v>
      </c>
      <c r="R15" s="123" t="s">
        <v>194</v>
      </c>
      <c r="S15" s="123" t="s">
        <v>194</v>
      </c>
      <c r="T15" s="123" t="s">
        <v>194</v>
      </c>
    </row>
    <row r="16" spans="1:20" x14ac:dyDescent="0.25">
      <c r="A16" s="127" t="s">
        <v>217</v>
      </c>
      <c r="B16" s="128" t="s">
        <v>218</v>
      </c>
      <c r="C16" s="127" t="s">
        <v>194</v>
      </c>
      <c r="D16" s="127" t="s">
        <v>194</v>
      </c>
      <c r="E16" s="127" t="s">
        <v>194</v>
      </c>
      <c r="F16" s="127" t="s">
        <v>194</v>
      </c>
      <c r="G16" s="127" t="s">
        <v>194</v>
      </c>
      <c r="H16" s="127" t="s">
        <v>194</v>
      </c>
      <c r="I16" s="127" t="s">
        <v>194</v>
      </c>
      <c r="J16" s="127" t="s">
        <v>194</v>
      </c>
      <c r="K16" s="127" t="s">
        <v>194</v>
      </c>
      <c r="L16" s="127" t="s">
        <v>194</v>
      </c>
      <c r="M16" s="127" t="s">
        <v>194</v>
      </c>
      <c r="N16" s="127" t="s">
        <v>194</v>
      </c>
      <c r="O16" s="127" t="s">
        <v>194</v>
      </c>
      <c r="P16" s="127" t="s">
        <v>194</v>
      </c>
      <c r="Q16" s="127" t="s">
        <v>194</v>
      </c>
      <c r="R16" s="127" t="s">
        <v>193</v>
      </c>
      <c r="S16" s="127" t="s">
        <v>194</v>
      </c>
      <c r="T16" s="127" t="s">
        <v>193</v>
      </c>
    </row>
    <row r="17" spans="1:20" x14ac:dyDescent="0.25">
      <c r="A17" s="123" t="s">
        <v>217</v>
      </c>
      <c r="B17" s="124" t="s">
        <v>219</v>
      </c>
      <c r="C17" s="123" t="s">
        <v>194</v>
      </c>
      <c r="D17" s="123" t="s">
        <v>194</v>
      </c>
      <c r="E17" s="123" t="s">
        <v>194</v>
      </c>
      <c r="F17" s="123" t="s">
        <v>194</v>
      </c>
      <c r="G17" s="123" t="s">
        <v>194</v>
      </c>
      <c r="H17" s="123" t="s">
        <v>194</v>
      </c>
      <c r="I17" s="123" t="s">
        <v>194</v>
      </c>
      <c r="J17" s="123" t="s">
        <v>194</v>
      </c>
      <c r="K17" s="123" t="s">
        <v>194</v>
      </c>
      <c r="L17" s="123" t="s">
        <v>194</v>
      </c>
      <c r="M17" s="123" t="s">
        <v>194</v>
      </c>
      <c r="N17" s="123" t="s">
        <v>193</v>
      </c>
      <c r="O17" s="123" t="s">
        <v>193</v>
      </c>
      <c r="P17" s="123" t="s">
        <v>194</v>
      </c>
      <c r="Q17" s="123" t="s">
        <v>193</v>
      </c>
      <c r="R17" s="123" t="s">
        <v>194</v>
      </c>
      <c r="S17" s="123" t="s">
        <v>194</v>
      </c>
      <c r="T17" s="123" t="s">
        <v>194</v>
      </c>
    </row>
    <row r="18" spans="1:20" x14ac:dyDescent="0.25">
      <c r="A18" s="127" t="s">
        <v>217</v>
      </c>
      <c r="B18" s="128" t="s">
        <v>220</v>
      </c>
      <c r="C18" s="127" t="s">
        <v>194</v>
      </c>
      <c r="D18" s="127" t="s">
        <v>193</v>
      </c>
      <c r="E18" s="127" t="s">
        <v>194</v>
      </c>
      <c r="F18" s="127" t="s">
        <v>194</v>
      </c>
      <c r="G18" s="127" t="s">
        <v>194</v>
      </c>
      <c r="H18" s="127" t="s">
        <v>194</v>
      </c>
      <c r="I18" s="127" t="s">
        <v>194</v>
      </c>
      <c r="J18" s="127" t="s">
        <v>194</v>
      </c>
      <c r="K18" s="127" t="s">
        <v>194</v>
      </c>
      <c r="L18" s="127" t="s">
        <v>194</v>
      </c>
      <c r="M18" s="127" t="s">
        <v>194</v>
      </c>
      <c r="N18" s="127" t="s">
        <v>194</v>
      </c>
      <c r="O18" s="127" t="s">
        <v>194</v>
      </c>
      <c r="P18" s="127" t="s">
        <v>194</v>
      </c>
      <c r="Q18" s="127" t="s">
        <v>194</v>
      </c>
      <c r="R18" s="127" t="s">
        <v>194</v>
      </c>
      <c r="S18" s="127" t="s">
        <v>194</v>
      </c>
      <c r="T18" s="127" t="s">
        <v>194</v>
      </c>
    </row>
    <row r="19" spans="1:20" x14ac:dyDescent="0.25">
      <c r="A19" s="123" t="s">
        <v>217</v>
      </c>
      <c r="B19" s="124" t="s">
        <v>221</v>
      </c>
      <c r="C19" s="123" t="s">
        <v>194</v>
      </c>
      <c r="D19" s="123" t="s">
        <v>193</v>
      </c>
      <c r="E19" s="123" t="s">
        <v>194</v>
      </c>
      <c r="F19" s="123" t="s">
        <v>194</v>
      </c>
      <c r="G19" s="123" t="s">
        <v>194</v>
      </c>
      <c r="H19" s="123" t="s">
        <v>194</v>
      </c>
      <c r="I19" s="123" t="s">
        <v>194</v>
      </c>
      <c r="J19" s="123" t="s">
        <v>193</v>
      </c>
      <c r="K19" s="123" t="s">
        <v>194</v>
      </c>
      <c r="L19" s="123" t="s">
        <v>194</v>
      </c>
      <c r="M19" s="123" t="s">
        <v>194</v>
      </c>
      <c r="N19" s="123" t="s">
        <v>194</v>
      </c>
      <c r="O19" s="123" t="s">
        <v>194</v>
      </c>
      <c r="P19" s="123" t="s">
        <v>194</v>
      </c>
      <c r="Q19" s="123" t="s">
        <v>194</v>
      </c>
      <c r="R19" s="123" t="s">
        <v>194</v>
      </c>
      <c r="S19" s="123" t="s">
        <v>194</v>
      </c>
      <c r="T19" s="123" t="s">
        <v>194</v>
      </c>
    </row>
    <row r="20" spans="1:20" x14ac:dyDescent="0.25">
      <c r="A20" s="127" t="s">
        <v>217</v>
      </c>
      <c r="B20" s="128" t="s">
        <v>222</v>
      </c>
      <c r="C20" s="127" t="s">
        <v>194</v>
      </c>
      <c r="D20" s="127" t="s">
        <v>194</v>
      </c>
      <c r="E20" s="127" t="s">
        <v>194</v>
      </c>
      <c r="F20" s="127" t="s">
        <v>194</v>
      </c>
      <c r="G20" s="127" t="s">
        <v>194</v>
      </c>
      <c r="H20" s="127" t="s">
        <v>194</v>
      </c>
      <c r="I20" s="127" t="s">
        <v>194</v>
      </c>
      <c r="J20" s="127" t="s">
        <v>194</v>
      </c>
      <c r="K20" s="127" t="s">
        <v>194</v>
      </c>
      <c r="L20" s="127" t="s">
        <v>194</v>
      </c>
      <c r="M20" s="127" t="s">
        <v>194</v>
      </c>
      <c r="N20" s="127" t="s">
        <v>194</v>
      </c>
      <c r="O20" s="127" t="s">
        <v>194</v>
      </c>
      <c r="P20" s="127" t="s">
        <v>194</v>
      </c>
      <c r="Q20" s="127" t="s">
        <v>194</v>
      </c>
      <c r="R20" s="127" t="s">
        <v>194</v>
      </c>
      <c r="S20" s="127" t="s">
        <v>194</v>
      </c>
      <c r="T20" s="127" t="s">
        <v>194</v>
      </c>
    </row>
    <row r="21" spans="1:20" x14ac:dyDescent="0.25">
      <c r="A21" s="123" t="s">
        <v>217</v>
      </c>
      <c r="B21" s="124" t="s">
        <v>223</v>
      </c>
      <c r="C21" s="123" t="s">
        <v>194</v>
      </c>
      <c r="D21" s="123" t="s">
        <v>193</v>
      </c>
      <c r="E21" s="123" t="s">
        <v>194</v>
      </c>
      <c r="F21" s="123" t="s">
        <v>194</v>
      </c>
      <c r="G21" s="123" t="s">
        <v>194</v>
      </c>
      <c r="H21" s="123" t="s">
        <v>193</v>
      </c>
      <c r="I21" s="123" t="s">
        <v>194</v>
      </c>
      <c r="J21" s="123" t="s">
        <v>194</v>
      </c>
      <c r="K21" s="123" t="s">
        <v>194</v>
      </c>
      <c r="L21" s="123" t="s">
        <v>194</v>
      </c>
      <c r="M21" s="123" t="s">
        <v>194</v>
      </c>
      <c r="N21" s="123" t="s">
        <v>193</v>
      </c>
      <c r="O21" s="123" t="s">
        <v>194</v>
      </c>
      <c r="P21" s="123" t="s">
        <v>194</v>
      </c>
      <c r="Q21" s="123" t="s">
        <v>194</v>
      </c>
      <c r="R21" s="123" t="s">
        <v>193</v>
      </c>
      <c r="S21" s="123" t="s">
        <v>194</v>
      </c>
      <c r="T21" s="123" t="s">
        <v>194</v>
      </c>
    </row>
    <row r="22" spans="1:20" x14ac:dyDescent="0.25">
      <c r="A22" s="127" t="s">
        <v>217</v>
      </c>
      <c r="B22" s="128" t="s">
        <v>224</v>
      </c>
      <c r="C22" s="127" t="s">
        <v>194</v>
      </c>
      <c r="D22" s="127" t="s">
        <v>193</v>
      </c>
      <c r="E22" s="127" t="s">
        <v>194</v>
      </c>
      <c r="F22" s="127" t="s">
        <v>194</v>
      </c>
      <c r="G22" s="127" t="s">
        <v>194</v>
      </c>
      <c r="H22" s="127" t="s">
        <v>194</v>
      </c>
      <c r="I22" s="127" t="s">
        <v>194</v>
      </c>
      <c r="J22" s="127" t="s">
        <v>194</v>
      </c>
      <c r="K22" s="127" t="s">
        <v>194</v>
      </c>
      <c r="L22" s="127" t="s">
        <v>194</v>
      </c>
      <c r="M22" s="127" t="s">
        <v>194</v>
      </c>
      <c r="N22" s="127" t="s">
        <v>194</v>
      </c>
      <c r="O22" s="127" t="s">
        <v>194</v>
      </c>
      <c r="P22" s="127" t="s">
        <v>194</v>
      </c>
      <c r="Q22" s="127" t="s">
        <v>194</v>
      </c>
      <c r="R22" s="127" t="s">
        <v>194</v>
      </c>
      <c r="S22" s="127" t="s">
        <v>194</v>
      </c>
      <c r="T22" s="127" t="s">
        <v>194</v>
      </c>
    </row>
    <row r="23" spans="1:20" x14ac:dyDescent="0.25">
      <c r="A23" s="123" t="s">
        <v>217</v>
      </c>
      <c r="B23" s="124" t="s">
        <v>225</v>
      </c>
      <c r="C23" s="123" t="s">
        <v>194</v>
      </c>
      <c r="D23" s="123" t="s">
        <v>193</v>
      </c>
      <c r="E23" s="123" t="s">
        <v>194</v>
      </c>
      <c r="F23" s="123" t="s">
        <v>194</v>
      </c>
      <c r="G23" s="123" t="s">
        <v>194</v>
      </c>
      <c r="H23" s="123" t="s">
        <v>194</v>
      </c>
      <c r="I23" s="123" t="s">
        <v>194</v>
      </c>
      <c r="J23" s="123" t="s">
        <v>194</v>
      </c>
      <c r="K23" s="123" t="s">
        <v>194</v>
      </c>
      <c r="L23" s="123" t="s">
        <v>194</v>
      </c>
      <c r="M23" s="123" t="s">
        <v>194</v>
      </c>
      <c r="N23" s="123" t="s">
        <v>194</v>
      </c>
      <c r="O23" s="123" t="s">
        <v>193</v>
      </c>
      <c r="P23" s="123" t="s">
        <v>194</v>
      </c>
      <c r="Q23" s="123" t="s">
        <v>193</v>
      </c>
      <c r="R23" s="123" t="s">
        <v>194</v>
      </c>
      <c r="S23" s="123" t="s">
        <v>194</v>
      </c>
      <c r="T23" s="123" t="s">
        <v>194</v>
      </c>
    </row>
    <row r="24" spans="1:20" x14ac:dyDescent="0.25">
      <c r="A24" s="127" t="s">
        <v>217</v>
      </c>
      <c r="B24" s="128" t="s">
        <v>226</v>
      </c>
      <c r="C24" s="127" t="s">
        <v>194</v>
      </c>
      <c r="D24" s="127" t="s">
        <v>194</v>
      </c>
      <c r="E24" s="127" t="s">
        <v>194</v>
      </c>
      <c r="F24" s="127" t="s">
        <v>194</v>
      </c>
      <c r="G24" s="127" t="s">
        <v>194</v>
      </c>
      <c r="H24" s="127" t="s">
        <v>194</v>
      </c>
      <c r="I24" s="127" t="s">
        <v>194</v>
      </c>
      <c r="J24" s="127" t="s">
        <v>194</v>
      </c>
      <c r="K24" s="127" t="s">
        <v>194</v>
      </c>
      <c r="L24" s="127" t="s">
        <v>194</v>
      </c>
      <c r="M24" s="127" t="s">
        <v>194</v>
      </c>
      <c r="N24" s="127" t="s">
        <v>193</v>
      </c>
      <c r="O24" s="127" t="s">
        <v>193</v>
      </c>
      <c r="P24" s="127" t="s">
        <v>193</v>
      </c>
      <c r="Q24" s="127" t="s">
        <v>193</v>
      </c>
      <c r="R24" s="127" t="s">
        <v>193</v>
      </c>
      <c r="S24" s="127" t="s">
        <v>194</v>
      </c>
      <c r="T24" s="127" t="s">
        <v>194</v>
      </c>
    </row>
    <row r="25" spans="1:20" x14ac:dyDescent="0.25">
      <c r="A25" s="123" t="s">
        <v>217</v>
      </c>
      <c r="B25" s="124" t="s">
        <v>227</v>
      </c>
      <c r="C25" s="123" t="s">
        <v>194</v>
      </c>
      <c r="D25" s="123" t="s">
        <v>193</v>
      </c>
      <c r="E25" s="123" t="s">
        <v>194</v>
      </c>
      <c r="F25" s="123" t="s">
        <v>194</v>
      </c>
      <c r="G25" s="123" t="s">
        <v>194</v>
      </c>
      <c r="H25" s="123" t="s">
        <v>194</v>
      </c>
      <c r="I25" s="123" t="s">
        <v>194</v>
      </c>
      <c r="J25" s="123" t="s">
        <v>193</v>
      </c>
      <c r="K25" s="123" t="s">
        <v>193</v>
      </c>
      <c r="L25" s="123" t="s">
        <v>194</v>
      </c>
      <c r="M25" s="123" t="s">
        <v>194</v>
      </c>
      <c r="N25" s="123" t="s">
        <v>193</v>
      </c>
      <c r="O25" s="123" t="s">
        <v>193</v>
      </c>
      <c r="P25" s="123" t="s">
        <v>193</v>
      </c>
      <c r="Q25" s="123" t="s">
        <v>193</v>
      </c>
      <c r="R25" s="123" t="s">
        <v>193</v>
      </c>
      <c r="S25" s="123" t="s">
        <v>194</v>
      </c>
      <c r="T25" s="123" t="s">
        <v>194</v>
      </c>
    </row>
    <row r="26" spans="1:20" x14ac:dyDescent="0.25">
      <c r="A26" s="127" t="s">
        <v>217</v>
      </c>
      <c r="B26" s="128" t="s">
        <v>228</v>
      </c>
      <c r="C26" s="127" t="s">
        <v>194</v>
      </c>
      <c r="D26" s="127" t="s">
        <v>194</v>
      </c>
      <c r="E26" s="127" t="s">
        <v>194</v>
      </c>
      <c r="F26" s="127" t="s">
        <v>194</v>
      </c>
      <c r="G26" s="127" t="s">
        <v>194</v>
      </c>
      <c r="H26" s="127" t="s">
        <v>194</v>
      </c>
      <c r="I26" s="127" t="s">
        <v>193</v>
      </c>
      <c r="J26" s="127" t="s">
        <v>193</v>
      </c>
      <c r="K26" s="127" t="s">
        <v>194</v>
      </c>
      <c r="L26" s="127" t="s">
        <v>194</v>
      </c>
      <c r="M26" s="127" t="s">
        <v>194</v>
      </c>
      <c r="N26" s="127" t="s">
        <v>193</v>
      </c>
      <c r="O26" s="127" t="s">
        <v>193</v>
      </c>
      <c r="P26" s="127" t="s">
        <v>194</v>
      </c>
      <c r="Q26" s="127" t="s">
        <v>194</v>
      </c>
      <c r="R26" s="127" t="s">
        <v>194</v>
      </c>
      <c r="S26" s="127" t="s">
        <v>193</v>
      </c>
      <c r="T26" s="127" t="s">
        <v>194</v>
      </c>
    </row>
    <row r="27" spans="1:20" x14ac:dyDescent="0.25">
      <c r="A27" s="123" t="s">
        <v>217</v>
      </c>
      <c r="B27" s="124" t="s">
        <v>229</v>
      </c>
      <c r="C27" s="123" t="s">
        <v>194</v>
      </c>
      <c r="D27" s="123" t="s">
        <v>194</v>
      </c>
      <c r="E27" s="123" t="s">
        <v>193</v>
      </c>
      <c r="F27" s="123" t="s">
        <v>194</v>
      </c>
      <c r="G27" s="123" t="s">
        <v>194</v>
      </c>
      <c r="H27" s="123" t="s">
        <v>194</v>
      </c>
      <c r="I27" s="123" t="s">
        <v>194</v>
      </c>
      <c r="J27" s="123" t="s">
        <v>194</v>
      </c>
      <c r="K27" s="123" t="s">
        <v>194</v>
      </c>
      <c r="L27" s="123" t="s">
        <v>194</v>
      </c>
      <c r="M27" s="123" t="s">
        <v>193</v>
      </c>
      <c r="N27" s="123" t="s">
        <v>193</v>
      </c>
      <c r="O27" s="123" t="s">
        <v>193</v>
      </c>
      <c r="P27" s="123" t="s">
        <v>194</v>
      </c>
      <c r="Q27" s="123" t="s">
        <v>193</v>
      </c>
      <c r="R27" s="123" t="s">
        <v>193</v>
      </c>
      <c r="S27" s="123" t="s">
        <v>194</v>
      </c>
      <c r="T27" s="123" t="s">
        <v>194</v>
      </c>
    </row>
    <row r="28" spans="1:20" x14ac:dyDescent="0.25">
      <c r="A28" s="127" t="s">
        <v>217</v>
      </c>
      <c r="B28" s="128" t="s">
        <v>230</v>
      </c>
      <c r="C28" s="127" t="s">
        <v>194</v>
      </c>
      <c r="D28" s="127" t="s">
        <v>194</v>
      </c>
      <c r="E28" s="127" t="s">
        <v>194</v>
      </c>
      <c r="F28" s="127" t="s">
        <v>194</v>
      </c>
      <c r="G28" s="127" t="s">
        <v>194</v>
      </c>
      <c r="H28" s="127" t="s">
        <v>194</v>
      </c>
      <c r="I28" s="127" t="s">
        <v>193</v>
      </c>
      <c r="J28" s="127" t="s">
        <v>193</v>
      </c>
      <c r="K28" s="127" t="s">
        <v>193</v>
      </c>
      <c r="L28" s="127" t="s">
        <v>194</v>
      </c>
      <c r="M28" s="127" t="s">
        <v>194</v>
      </c>
      <c r="N28" s="127" t="s">
        <v>193</v>
      </c>
      <c r="O28" s="127" t="s">
        <v>193</v>
      </c>
      <c r="P28" s="127" t="s">
        <v>194</v>
      </c>
      <c r="Q28" s="127" t="s">
        <v>193</v>
      </c>
      <c r="R28" s="127" t="s">
        <v>193</v>
      </c>
      <c r="S28" s="127" t="s">
        <v>193</v>
      </c>
      <c r="T28" s="127" t="s">
        <v>194</v>
      </c>
    </row>
    <row r="29" spans="1:20" x14ac:dyDescent="0.25">
      <c r="A29" s="123" t="s">
        <v>217</v>
      </c>
      <c r="B29" s="124" t="s">
        <v>231</v>
      </c>
      <c r="C29" s="123" t="s">
        <v>194</v>
      </c>
      <c r="D29" s="123" t="s">
        <v>194</v>
      </c>
      <c r="E29" s="123" t="s">
        <v>194</v>
      </c>
      <c r="F29" s="123" t="s">
        <v>194</v>
      </c>
      <c r="G29" s="123" t="s">
        <v>194</v>
      </c>
      <c r="H29" s="123" t="s">
        <v>194</v>
      </c>
      <c r="I29" s="123" t="s">
        <v>194</v>
      </c>
      <c r="J29" s="123" t="s">
        <v>194</v>
      </c>
      <c r="K29" s="123" t="s">
        <v>194</v>
      </c>
      <c r="L29" s="123" t="s">
        <v>194</v>
      </c>
      <c r="M29" s="123" t="s">
        <v>194</v>
      </c>
      <c r="N29" s="123" t="s">
        <v>194</v>
      </c>
      <c r="O29" s="123" t="s">
        <v>194</v>
      </c>
      <c r="P29" s="123" t="s">
        <v>194</v>
      </c>
      <c r="Q29" s="123" t="s">
        <v>194</v>
      </c>
      <c r="R29" s="123" t="s">
        <v>194</v>
      </c>
      <c r="S29" s="123" t="s">
        <v>194</v>
      </c>
      <c r="T29" s="123" t="s">
        <v>194</v>
      </c>
    </row>
    <row r="30" spans="1:20" x14ac:dyDescent="0.25">
      <c r="A30" s="127" t="s">
        <v>217</v>
      </c>
      <c r="B30" s="128" t="s">
        <v>232</v>
      </c>
      <c r="C30" s="127" t="s">
        <v>194</v>
      </c>
      <c r="D30" s="127" t="s">
        <v>194</v>
      </c>
      <c r="E30" s="127" t="s">
        <v>194</v>
      </c>
      <c r="F30" s="127" t="s">
        <v>194</v>
      </c>
      <c r="G30" s="127" t="s">
        <v>194</v>
      </c>
      <c r="H30" s="127" t="s">
        <v>194</v>
      </c>
      <c r="I30" s="127" t="s">
        <v>194</v>
      </c>
      <c r="J30" s="127" t="s">
        <v>194</v>
      </c>
      <c r="K30" s="127" t="s">
        <v>194</v>
      </c>
      <c r="L30" s="127" t="s">
        <v>194</v>
      </c>
      <c r="M30" s="127" t="s">
        <v>194</v>
      </c>
      <c r="N30" s="127" t="s">
        <v>193</v>
      </c>
      <c r="O30" s="127" t="s">
        <v>193</v>
      </c>
      <c r="P30" s="127" t="s">
        <v>194</v>
      </c>
      <c r="Q30" s="127" t="s">
        <v>193</v>
      </c>
      <c r="R30" s="127" t="s">
        <v>194</v>
      </c>
      <c r="S30" s="127" t="s">
        <v>194</v>
      </c>
      <c r="T30" s="127" t="s">
        <v>194</v>
      </c>
    </row>
    <row r="31" spans="1:20" x14ac:dyDescent="0.25">
      <c r="A31" s="123" t="s">
        <v>217</v>
      </c>
      <c r="B31" s="124" t="s">
        <v>233</v>
      </c>
      <c r="C31" s="123" t="s">
        <v>194</v>
      </c>
      <c r="D31" s="123" t="s">
        <v>193</v>
      </c>
      <c r="E31" s="123" t="s">
        <v>194</v>
      </c>
      <c r="F31" s="123" t="s">
        <v>194</v>
      </c>
      <c r="G31" s="123" t="s">
        <v>194</v>
      </c>
      <c r="H31" s="123" t="s">
        <v>194</v>
      </c>
      <c r="I31" s="123" t="s">
        <v>193</v>
      </c>
      <c r="J31" s="123" t="s">
        <v>193</v>
      </c>
      <c r="K31" s="123" t="s">
        <v>194</v>
      </c>
      <c r="L31" s="123" t="s">
        <v>194</v>
      </c>
      <c r="M31" s="123" t="s">
        <v>194</v>
      </c>
      <c r="N31" s="123" t="s">
        <v>194</v>
      </c>
      <c r="O31" s="123" t="s">
        <v>194</v>
      </c>
      <c r="P31" s="123" t="s">
        <v>194</v>
      </c>
      <c r="Q31" s="123" t="s">
        <v>193</v>
      </c>
      <c r="R31" s="123" t="s">
        <v>194</v>
      </c>
      <c r="S31" s="123" t="s">
        <v>193</v>
      </c>
      <c r="T31" s="123" t="s">
        <v>194</v>
      </c>
    </row>
    <row r="32" spans="1:20" x14ac:dyDescent="0.25">
      <c r="A32" s="127" t="s">
        <v>217</v>
      </c>
      <c r="B32" s="128" t="s">
        <v>234</v>
      </c>
      <c r="C32" s="127" t="s">
        <v>194</v>
      </c>
      <c r="D32" s="127" t="s">
        <v>193</v>
      </c>
      <c r="E32" s="127" t="s">
        <v>194</v>
      </c>
      <c r="F32" s="127" t="s">
        <v>194</v>
      </c>
      <c r="G32" s="127" t="s">
        <v>194</v>
      </c>
      <c r="H32" s="127" t="s">
        <v>194</v>
      </c>
      <c r="I32" s="127" t="s">
        <v>194</v>
      </c>
      <c r="J32" s="127" t="s">
        <v>193</v>
      </c>
      <c r="K32" s="127" t="s">
        <v>194</v>
      </c>
      <c r="L32" s="127" t="s">
        <v>194</v>
      </c>
      <c r="M32" s="127" t="s">
        <v>194</v>
      </c>
      <c r="N32" s="127" t="s">
        <v>193</v>
      </c>
      <c r="O32" s="127" t="s">
        <v>193</v>
      </c>
      <c r="P32" s="127" t="s">
        <v>194</v>
      </c>
      <c r="Q32" s="127" t="s">
        <v>193</v>
      </c>
      <c r="R32" s="127" t="s">
        <v>193</v>
      </c>
      <c r="S32" s="127" t="s">
        <v>194</v>
      </c>
      <c r="T32" s="127" t="s">
        <v>194</v>
      </c>
    </row>
    <row r="33" spans="1:20" x14ac:dyDescent="0.25">
      <c r="A33" s="123" t="s">
        <v>217</v>
      </c>
      <c r="B33" s="124" t="s">
        <v>235</v>
      </c>
      <c r="C33" s="123" t="s">
        <v>194</v>
      </c>
      <c r="D33" s="123" t="s">
        <v>193</v>
      </c>
      <c r="E33" s="123" t="s">
        <v>194</v>
      </c>
      <c r="F33" s="123" t="s">
        <v>194</v>
      </c>
      <c r="G33" s="123" t="s">
        <v>194</v>
      </c>
      <c r="H33" s="123" t="s">
        <v>194</v>
      </c>
      <c r="I33" s="123" t="s">
        <v>193</v>
      </c>
      <c r="J33" s="123" t="s">
        <v>193</v>
      </c>
      <c r="K33" s="123" t="s">
        <v>194</v>
      </c>
      <c r="L33" s="123" t="s">
        <v>194</v>
      </c>
      <c r="M33" s="123" t="s">
        <v>194</v>
      </c>
      <c r="N33" s="123" t="s">
        <v>193</v>
      </c>
      <c r="O33" s="123" t="s">
        <v>193</v>
      </c>
      <c r="P33" s="123" t="s">
        <v>194</v>
      </c>
      <c r="Q33" s="123" t="s">
        <v>193</v>
      </c>
      <c r="R33" s="123" t="s">
        <v>194</v>
      </c>
      <c r="S33" s="123" t="s">
        <v>193</v>
      </c>
      <c r="T33" s="123" t="s">
        <v>194</v>
      </c>
    </row>
    <row r="34" spans="1:20" x14ac:dyDescent="0.25">
      <c r="A34" s="127" t="s">
        <v>217</v>
      </c>
      <c r="B34" s="128" t="s">
        <v>236</v>
      </c>
      <c r="C34" s="127" t="s">
        <v>194</v>
      </c>
      <c r="D34" s="127" t="s">
        <v>194</v>
      </c>
      <c r="E34" s="127" t="s">
        <v>194</v>
      </c>
      <c r="F34" s="127" t="s">
        <v>194</v>
      </c>
      <c r="G34" s="127" t="s">
        <v>194</v>
      </c>
      <c r="H34" s="127" t="s">
        <v>194</v>
      </c>
      <c r="I34" s="127" t="s">
        <v>194</v>
      </c>
      <c r="J34" s="127" t="s">
        <v>194</v>
      </c>
      <c r="K34" s="127" t="s">
        <v>194</v>
      </c>
      <c r="L34" s="127" t="s">
        <v>194</v>
      </c>
      <c r="M34" s="127" t="s">
        <v>194</v>
      </c>
      <c r="N34" s="127" t="s">
        <v>193</v>
      </c>
      <c r="O34" s="127" t="s">
        <v>193</v>
      </c>
      <c r="P34" s="127" t="s">
        <v>193</v>
      </c>
      <c r="Q34" s="127" t="s">
        <v>193</v>
      </c>
      <c r="R34" s="127" t="s">
        <v>194</v>
      </c>
      <c r="S34" s="127" t="s">
        <v>194</v>
      </c>
      <c r="T34" s="127" t="s">
        <v>194</v>
      </c>
    </row>
    <row r="35" spans="1:20" x14ac:dyDescent="0.25">
      <c r="A35" s="123" t="s">
        <v>217</v>
      </c>
      <c r="B35" s="124" t="s">
        <v>237</v>
      </c>
      <c r="C35" s="123" t="s">
        <v>194</v>
      </c>
      <c r="D35" s="123" t="s">
        <v>194</v>
      </c>
      <c r="E35" s="123" t="s">
        <v>194</v>
      </c>
      <c r="F35" s="123" t="s">
        <v>194</v>
      </c>
      <c r="G35" s="123" t="s">
        <v>194</v>
      </c>
      <c r="H35" s="123" t="s">
        <v>194</v>
      </c>
      <c r="I35" s="123" t="s">
        <v>193</v>
      </c>
      <c r="J35" s="123" t="s">
        <v>193</v>
      </c>
      <c r="K35" s="123" t="s">
        <v>194</v>
      </c>
      <c r="L35" s="123" t="s">
        <v>194</v>
      </c>
      <c r="M35" s="123" t="s">
        <v>194</v>
      </c>
      <c r="N35" s="123" t="s">
        <v>193</v>
      </c>
      <c r="O35" s="123" t="s">
        <v>193</v>
      </c>
      <c r="P35" s="123" t="s">
        <v>194</v>
      </c>
      <c r="Q35" s="123" t="s">
        <v>194</v>
      </c>
      <c r="R35" s="123" t="s">
        <v>194</v>
      </c>
      <c r="S35" s="123" t="s">
        <v>193</v>
      </c>
      <c r="T35" s="123" t="s">
        <v>194</v>
      </c>
    </row>
    <row r="36" spans="1:20" x14ac:dyDescent="0.25">
      <c r="A36" s="127" t="s">
        <v>238</v>
      </c>
      <c r="B36" s="128" t="s">
        <v>239</v>
      </c>
      <c r="C36" s="127" t="s">
        <v>194</v>
      </c>
      <c r="D36" s="127" t="s">
        <v>194</v>
      </c>
      <c r="E36" s="127" t="s">
        <v>194</v>
      </c>
      <c r="F36" s="127" t="s">
        <v>194</v>
      </c>
      <c r="G36" s="127" t="s">
        <v>194</v>
      </c>
      <c r="H36" s="127" t="s">
        <v>194</v>
      </c>
      <c r="I36" s="127" t="s">
        <v>193</v>
      </c>
      <c r="J36" s="127" t="s">
        <v>194</v>
      </c>
      <c r="K36" s="127" t="s">
        <v>194</v>
      </c>
      <c r="L36" s="127" t="s">
        <v>194</v>
      </c>
      <c r="M36" s="127" t="s">
        <v>194</v>
      </c>
      <c r="N36" s="127" t="s">
        <v>193</v>
      </c>
      <c r="O36" s="127" t="s">
        <v>193</v>
      </c>
      <c r="P36" s="127" t="s">
        <v>194</v>
      </c>
      <c r="Q36" s="127" t="s">
        <v>194</v>
      </c>
      <c r="R36" s="127" t="s">
        <v>193</v>
      </c>
      <c r="S36" s="127" t="s">
        <v>193</v>
      </c>
      <c r="T36" s="127" t="s">
        <v>194</v>
      </c>
    </row>
    <row r="37" spans="1:20" x14ac:dyDescent="0.25">
      <c r="A37" s="123" t="s">
        <v>238</v>
      </c>
      <c r="B37" s="124" t="s">
        <v>240</v>
      </c>
      <c r="C37" s="123" t="s">
        <v>194</v>
      </c>
      <c r="D37" s="123" t="s">
        <v>193</v>
      </c>
      <c r="E37" s="123" t="s">
        <v>194</v>
      </c>
      <c r="F37" s="123" t="s">
        <v>194</v>
      </c>
      <c r="G37" s="123" t="s">
        <v>194</v>
      </c>
      <c r="H37" s="123" t="s">
        <v>194</v>
      </c>
      <c r="I37" s="123" t="s">
        <v>194</v>
      </c>
      <c r="J37" s="123" t="s">
        <v>194</v>
      </c>
      <c r="K37" s="123" t="s">
        <v>194</v>
      </c>
      <c r="L37" s="123" t="s">
        <v>194</v>
      </c>
      <c r="M37" s="123" t="s">
        <v>194</v>
      </c>
      <c r="N37" s="123" t="s">
        <v>193</v>
      </c>
      <c r="O37" s="123" t="s">
        <v>193</v>
      </c>
      <c r="P37" s="123" t="s">
        <v>193</v>
      </c>
      <c r="Q37" s="123" t="s">
        <v>193</v>
      </c>
      <c r="R37" s="123" t="s">
        <v>194</v>
      </c>
      <c r="S37" s="123" t="s">
        <v>194</v>
      </c>
      <c r="T37" s="123" t="s">
        <v>194</v>
      </c>
    </row>
    <row r="38" spans="1:20" x14ac:dyDescent="0.25">
      <c r="A38" s="127" t="s">
        <v>238</v>
      </c>
      <c r="B38" s="128" t="s">
        <v>241</v>
      </c>
      <c r="C38" s="127" t="s">
        <v>194</v>
      </c>
      <c r="D38" s="127" t="s">
        <v>194</v>
      </c>
      <c r="E38" s="127" t="s">
        <v>194</v>
      </c>
      <c r="F38" s="127" t="s">
        <v>194</v>
      </c>
      <c r="G38" s="127" t="s">
        <v>194</v>
      </c>
      <c r="H38" s="127" t="s">
        <v>194</v>
      </c>
      <c r="I38" s="127" t="s">
        <v>194</v>
      </c>
      <c r="J38" s="127" t="s">
        <v>193</v>
      </c>
      <c r="K38" s="127" t="s">
        <v>194</v>
      </c>
      <c r="L38" s="127" t="s">
        <v>194</v>
      </c>
      <c r="M38" s="127" t="s">
        <v>194</v>
      </c>
      <c r="N38" s="127" t="s">
        <v>193</v>
      </c>
      <c r="O38" s="127" t="s">
        <v>193</v>
      </c>
      <c r="P38" s="127" t="s">
        <v>194</v>
      </c>
      <c r="Q38" s="127" t="s">
        <v>193</v>
      </c>
      <c r="R38" s="127" t="s">
        <v>194</v>
      </c>
      <c r="S38" s="127" t="s">
        <v>193</v>
      </c>
      <c r="T38" s="127" t="s">
        <v>194</v>
      </c>
    </row>
    <row r="39" spans="1:20" x14ac:dyDescent="0.25">
      <c r="A39" s="123" t="s">
        <v>242</v>
      </c>
      <c r="B39" s="124" t="s">
        <v>243</v>
      </c>
      <c r="C39" s="123" t="s">
        <v>194</v>
      </c>
      <c r="D39" s="123" t="s">
        <v>194</v>
      </c>
      <c r="E39" s="123" t="s">
        <v>194</v>
      </c>
      <c r="F39" s="123" t="s">
        <v>194</v>
      </c>
      <c r="G39" s="123" t="s">
        <v>194</v>
      </c>
      <c r="H39" s="123" t="s">
        <v>193</v>
      </c>
      <c r="I39" s="123" t="s">
        <v>193</v>
      </c>
      <c r="J39" s="123" t="s">
        <v>193</v>
      </c>
      <c r="K39" s="123" t="s">
        <v>193</v>
      </c>
      <c r="L39" s="123" t="s">
        <v>194</v>
      </c>
      <c r="M39" s="123" t="s">
        <v>194</v>
      </c>
      <c r="N39" s="123" t="s">
        <v>193</v>
      </c>
      <c r="O39" s="123" t="s">
        <v>193</v>
      </c>
      <c r="P39" s="123" t="s">
        <v>194</v>
      </c>
      <c r="Q39" s="123" t="s">
        <v>194</v>
      </c>
      <c r="R39" s="123" t="s">
        <v>194</v>
      </c>
      <c r="S39" s="123" t="s">
        <v>193</v>
      </c>
      <c r="T39" s="123" t="s">
        <v>194</v>
      </c>
    </row>
    <row r="40" spans="1:20" x14ac:dyDescent="0.25">
      <c r="A40" s="127" t="s">
        <v>242</v>
      </c>
      <c r="B40" s="128" t="s">
        <v>244</v>
      </c>
      <c r="C40" s="127" t="s">
        <v>194</v>
      </c>
      <c r="D40" s="127" t="s">
        <v>193</v>
      </c>
      <c r="E40" s="127" t="s">
        <v>194</v>
      </c>
      <c r="F40" s="127" t="s">
        <v>194</v>
      </c>
      <c r="G40" s="127" t="s">
        <v>194</v>
      </c>
      <c r="H40" s="127" t="s">
        <v>193</v>
      </c>
      <c r="I40" s="127" t="s">
        <v>194</v>
      </c>
      <c r="J40" s="127" t="s">
        <v>193</v>
      </c>
      <c r="K40" s="127" t="s">
        <v>194</v>
      </c>
      <c r="L40" s="127" t="s">
        <v>194</v>
      </c>
      <c r="M40" s="127" t="s">
        <v>194</v>
      </c>
      <c r="N40" s="127" t="s">
        <v>193</v>
      </c>
      <c r="O40" s="127" t="s">
        <v>193</v>
      </c>
      <c r="P40" s="127" t="s">
        <v>193</v>
      </c>
      <c r="Q40" s="127" t="s">
        <v>193</v>
      </c>
      <c r="R40" s="127" t="s">
        <v>193</v>
      </c>
      <c r="S40" s="127" t="s">
        <v>194</v>
      </c>
      <c r="T40" s="127" t="s">
        <v>194</v>
      </c>
    </row>
    <row r="41" spans="1:20" x14ac:dyDescent="0.25">
      <c r="A41" s="123" t="s">
        <v>242</v>
      </c>
      <c r="B41" s="124" t="s">
        <v>245</v>
      </c>
      <c r="C41" s="123" t="s">
        <v>194</v>
      </c>
      <c r="D41" s="123" t="s">
        <v>194</v>
      </c>
      <c r="E41" s="123" t="s">
        <v>194</v>
      </c>
      <c r="F41" s="123" t="s">
        <v>194</v>
      </c>
      <c r="G41" s="123" t="s">
        <v>194</v>
      </c>
      <c r="H41" s="123" t="s">
        <v>194</v>
      </c>
      <c r="I41" s="123" t="s">
        <v>194</v>
      </c>
      <c r="J41" s="123" t="s">
        <v>193</v>
      </c>
      <c r="K41" s="123" t="s">
        <v>194</v>
      </c>
      <c r="L41" s="123" t="s">
        <v>194</v>
      </c>
      <c r="M41" s="123" t="s">
        <v>194</v>
      </c>
      <c r="N41" s="123" t="s">
        <v>193</v>
      </c>
      <c r="O41" s="123" t="s">
        <v>193</v>
      </c>
      <c r="P41" s="123" t="s">
        <v>194</v>
      </c>
      <c r="Q41" s="123" t="s">
        <v>193</v>
      </c>
      <c r="R41" s="123" t="s">
        <v>193</v>
      </c>
      <c r="S41" s="123" t="s">
        <v>193</v>
      </c>
      <c r="T41" s="123" t="s">
        <v>194</v>
      </c>
    </row>
    <row r="42" spans="1:20" x14ac:dyDescent="0.25">
      <c r="A42" s="127" t="s">
        <v>246</v>
      </c>
      <c r="B42" s="128" t="s">
        <v>247</v>
      </c>
      <c r="C42" s="127" t="s">
        <v>194</v>
      </c>
      <c r="D42" s="127" t="s">
        <v>193</v>
      </c>
      <c r="E42" s="127" t="s">
        <v>194</v>
      </c>
      <c r="F42" s="127" t="s">
        <v>194</v>
      </c>
      <c r="G42" s="127" t="s">
        <v>194</v>
      </c>
      <c r="H42" s="127" t="s">
        <v>193</v>
      </c>
      <c r="I42" s="127" t="s">
        <v>194</v>
      </c>
      <c r="J42" s="127" t="s">
        <v>194</v>
      </c>
      <c r="K42" s="127" t="s">
        <v>194</v>
      </c>
      <c r="L42" s="127" t="s">
        <v>193</v>
      </c>
      <c r="M42" s="127" t="s">
        <v>194</v>
      </c>
      <c r="N42" s="127" t="s">
        <v>194</v>
      </c>
      <c r="O42" s="127" t="s">
        <v>193</v>
      </c>
      <c r="P42" s="127" t="s">
        <v>194</v>
      </c>
      <c r="Q42" s="127" t="s">
        <v>194</v>
      </c>
      <c r="R42" s="127" t="s">
        <v>193</v>
      </c>
      <c r="S42" s="127" t="s">
        <v>194</v>
      </c>
      <c r="T42" s="127" t="s">
        <v>193</v>
      </c>
    </row>
    <row r="43" spans="1:20" x14ac:dyDescent="0.25">
      <c r="A43" s="123" t="s">
        <v>246</v>
      </c>
      <c r="B43" s="124" t="s">
        <v>248</v>
      </c>
      <c r="C43" s="123" t="s">
        <v>194</v>
      </c>
      <c r="D43" s="123" t="s">
        <v>193</v>
      </c>
      <c r="E43" s="123" t="s">
        <v>194</v>
      </c>
      <c r="F43" s="123" t="s">
        <v>194</v>
      </c>
      <c r="G43" s="123" t="s">
        <v>194</v>
      </c>
      <c r="H43" s="123" t="s">
        <v>194</v>
      </c>
      <c r="I43" s="123" t="s">
        <v>194</v>
      </c>
      <c r="J43" s="123" t="s">
        <v>194</v>
      </c>
      <c r="K43" s="123" t="s">
        <v>194</v>
      </c>
      <c r="L43" s="123" t="s">
        <v>193</v>
      </c>
      <c r="M43" s="123" t="s">
        <v>194</v>
      </c>
      <c r="N43" s="123" t="s">
        <v>193</v>
      </c>
      <c r="O43" s="123" t="s">
        <v>193</v>
      </c>
      <c r="P43" s="123" t="s">
        <v>194</v>
      </c>
      <c r="Q43" s="123" t="s">
        <v>193</v>
      </c>
      <c r="R43" s="123" t="s">
        <v>194</v>
      </c>
      <c r="S43" s="123" t="s">
        <v>194</v>
      </c>
      <c r="T43" s="123" t="s">
        <v>194</v>
      </c>
    </row>
    <row r="44" spans="1:20" x14ac:dyDescent="0.25">
      <c r="A44" s="127" t="s">
        <v>246</v>
      </c>
      <c r="B44" s="128" t="s">
        <v>249</v>
      </c>
      <c r="C44" s="127" t="s">
        <v>194</v>
      </c>
      <c r="D44" s="127" t="s">
        <v>194</v>
      </c>
      <c r="E44" s="127" t="s">
        <v>194</v>
      </c>
      <c r="F44" s="127" t="s">
        <v>194</v>
      </c>
      <c r="G44" s="127" t="s">
        <v>194</v>
      </c>
      <c r="H44" s="127" t="s">
        <v>194</v>
      </c>
      <c r="I44" s="127" t="s">
        <v>194</v>
      </c>
      <c r="J44" s="127" t="s">
        <v>194</v>
      </c>
      <c r="K44" s="127" t="s">
        <v>194</v>
      </c>
      <c r="L44" s="127" t="s">
        <v>194</v>
      </c>
      <c r="M44" s="127" t="s">
        <v>194</v>
      </c>
      <c r="N44" s="127" t="s">
        <v>194</v>
      </c>
      <c r="O44" s="127" t="s">
        <v>194</v>
      </c>
      <c r="P44" s="127" t="s">
        <v>194</v>
      </c>
      <c r="Q44" s="127" t="s">
        <v>194</v>
      </c>
      <c r="R44" s="127" t="s">
        <v>194</v>
      </c>
      <c r="S44" s="127" t="s">
        <v>194</v>
      </c>
      <c r="T44" s="127" t="s">
        <v>194</v>
      </c>
    </row>
    <row r="45" spans="1:20" x14ac:dyDescent="0.25">
      <c r="A45" s="123" t="s">
        <v>246</v>
      </c>
      <c r="B45" s="124" t="s">
        <v>250</v>
      </c>
      <c r="C45" s="123" t="s">
        <v>194</v>
      </c>
      <c r="D45" s="123" t="s">
        <v>194</v>
      </c>
      <c r="E45" s="123" t="s">
        <v>194</v>
      </c>
      <c r="F45" s="123" t="s">
        <v>194</v>
      </c>
      <c r="G45" s="123" t="s">
        <v>194</v>
      </c>
      <c r="H45" s="123" t="s">
        <v>194</v>
      </c>
      <c r="I45" s="123" t="s">
        <v>194</v>
      </c>
      <c r="J45" s="123" t="s">
        <v>193</v>
      </c>
      <c r="K45" s="123" t="s">
        <v>194</v>
      </c>
      <c r="L45" s="123" t="s">
        <v>194</v>
      </c>
      <c r="M45" s="123" t="s">
        <v>193</v>
      </c>
      <c r="N45" s="123" t="s">
        <v>193</v>
      </c>
      <c r="O45" s="123" t="s">
        <v>193</v>
      </c>
      <c r="P45" s="123" t="s">
        <v>193</v>
      </c>
      <c r="Q45" s="123" t="s">
        <v>193</v>
      </c>
      <c r="R45" s="123" t="s">
        <v>193</v>
      </c>
      <c r="S45" s="123" t="s">
        <v>194</v>
      </c>
      <c r="T45" s="123" t="s">
        <v>194</v>
      </c>
    </row>
    <row r="46" spans="1:20" x14ac:dyDescent="0.25">
      <c r="A46" s="127" t="s">
        <v>246</v>
      </c>
      <c r="B46" s="128" t="s">
        <v>251</v>
      </c>
      <c r="C46" s="127" t="s">
        <v>194</v>
      </c>
      <c r="D46" s="127" t="s">
        <v>193</v>
      </c>
      <c r="E46" s="127" t="s">
        <v>194</v>
      </c>
      <c r="F46" s="127" t="s">
        <v>194</v>
      </c>
      <c r="G46" s="127" t="s">
        <v>194</v>
      </c>
      <c r="H46" s="127" t="s">
        <v>194</v>
      </c>
      <c r="I46" s="127" t="s">
        <v>193</v>
      </c>
      <c r="J46" s="127" t="s">
        <v>194</v>
      </c>
      <c r="K46" s="127" t="s">
        <v>194</v>
      </c>
      <c r="L46" s="127" t="s">
        <v>194</v>
      </c>
      <c r="M46" s="127" t="s">
        <v>194</v>
      </c>
      <c r="N46" s="127" t="s">
        <v>194</v>
      </c>
      <c r="O46" s="127" t="s">
        <v>194</v>
      </c>
      <c r="P46" s="127" t="s">
        <v>194</v>
      </c>
      <c r="Q46" s="127" t="s">
        <v>194</v>
      </c>
      <c r="R46" s="127" t="s">
        <v>194</v>
      </c>
      <c r="S46" s="127" t="s">
        <v>194</v>
      </c>
      <c r="T46" s="127" t="s">
        <v>194</v>
      </c>
    </row>
    <row r="47" spans="1:20" x14ac:dyDescent="0.25">
      <c r="A47" s="123" t="s">
        <v>246</v>
      </c>
      <c r="B47" s="124" t="s">
        <v>252</v>
      </c>
      <c r="C47" s="123" t="s">
        <v>194</v>
      </c>
      <c r="D47" s="123" t="s">
        <v>193</v>
      </c>
      <c r="E47" s="123" t="s">
        <v>194</v>
      </c>
      <c r="F47" s="123" t="s">
        <v>194</v>
      </c>
      <c r="G47" s="123" t="s">
        <v>194</v>
      </c>
      <c r="H47" s="123" t="s">
        <v>193</v>
      </c>
      <c r="I47" s="123" t="s">
        <v>193</v>
      </c>
      <c r="J47" s="123" t="s">
        <v>193</v>
      </c>
      <c r="K47" s="123" t="s">
        <v>193</v>
      </c>
      <c r="L47" s="123" t="s">
        <v>194</v>
      </c>
      <c r="M47" s="123" t="s">
        <v>193</v>
      </c>
      <c r="N47" s="123" t="s">
        <v>193</v>
      </c>
      <c r="O47" s="123" t="s">
        <v>193</v>
      </c>
      <c r="P47" s="123" t="s">
        <v>194</v>
      </c>
      <c r="Q47" s="123" t="s">
        <v>193</v>
      </c>
      <c r="R47" s="123" t="s">
        <v>193</v>
      </c>
      <c r="S47" s="123" t="s">
        <v>193</v>
      </c>
      <c r="T47" s="123" t="s">
        <v>194</v>
      </c>
    </row>
    <row r="48" spans="1:20" x14ac:dyDescent="0.25">
      <c r="A48" s="127" t="s">
        <v>246</v>
      </c>
      <c r="B48" s="128" t="s">
        <v>253</v>
      </c>
      <c r="C48" s="127" t="s">
        <v>194</v>
      </c>
      <c r="D48" s="127" t="s">
        <v>193</v>
      </c>
      <c r="E48" s="127" t="s">
        <v>194</v>
      </c>
      <c r="F48" s="127" t="s">
        <v>194</v>
      </c>
      <c r="G48" s="127" t="s">
        <v>194</v>
      </c>
      <c r="H48" s="127" t="s">
        <v>194</v>
      </c>
      <c r="I48" s="127" t="s">
        <v>194</v>
      </c>
      <c r="J48" s="127" t="s">
        <v>193</v>
      </c>
      <c r="K48" s="127" t="s">
        <v>194</v>
      </c>
      <c r="L48" s="127" t="s">
        <v>194</v>
      </c>
      <c r="M48" s="127" t="s">
        <v>194</v>
      </c>
      <c r="N48" s="127" t="s">
        <v>193</v>
      </c>
      <c r="O48" s="127" t="s">
        <v>193</v>
      </c>
      <c r="P48" s="127" t="s">
        <v>193</v>
      </c>
      <c r="Q48" s="127" t="s">
        <v>193</v>
      </c>
      <c r="R48" s="127" t="s">
        <v>194</v>
      </c>
      <c r="S48" s="127" t="s">
        <v>194</v>
      </c>
      <c r="T48" s="127" t="s">
        <v>194</v>
      </c>
    </row>
    <row r="49" spans="1:20" x14ac:dyDescent="0.25">
      <c r="A49" s="123" t="s">
        <v>246</v>
      </c>
      <c r="B49" s="124" t="s">
        <v>254</v>
      </c>
      <c r="C49" s="123" t="s">
        <v>194</v>
      </c>
      <c r="D49" s="123" t="s">
        <v>193</v>
      </c>
      <c r="E49" s="123" t="s">
        <v>194</v>
      </c>
      <c r="F49" s="123" t="s">
        <v>194</v>
      </c>
      <c r="G49" s="123" t="s">
        <v>194</v>
      </c>
      <c r="H49" s="123" t="s">
        <v>194</v>
      </c>
      <c r="I49" s="123" t="s">
        <v>194</v>
      </c>
      <c r="J49" s="123" t="s">
        <v>194</v>
      </c>
      <c r="K49" s="123" t="s">
        <v>194</v>
      </c>
      <c r="L49" s="123" t="s">
        <v>194</v>
      </c>
      <c r="M49" s="123" t="s">
        <v>194</v>
      </c>
      <c r="N49" s="123" t="s">
        <v>194</v>
      </c>
      <c r="O49" s="123" t="s">
        <v>194</v>
      </c>
      <c r="P49" s="123" t="s">
        <v>194</v>
      </c>
      <c r="Q49" s="123" t="s">
        <v>193</v>
      </c>
      <c r="R49" s="123" t="s">
        <v>194</v>
      </c>
      <c r="S49" s="123" t="s">
        <v>194</v>
      </c>
      <c r="T49" s="123" t="s">
        <v>194</v>
      </c>
    </row>
    <row r="50" spans="1:20" x14ac:dyDescent="0.25">
      <c r="A50" s="127" t="s">
        <v>246</v>
      </c>
      <c r="B50" s="128" t="s">
        <v>255</v>
      </c>
      <c r="C50" s="127" t="s">
        <v>194</v>
      </c>
      <c r="D50" s="127" t="s">
        <v>193</v>
      </c>
      <c r="E50" s="127" t="s">
        <v>193</v>
      </c>
      <c r="F50" s="127" t="s">
        <v>194</v>
      </c>
      <c r="G50" s="127" t="s">
        <v>194</v>
      </c>
      <c r="H50" s="127" t="s">
        <v>194</v>
      </c>
      <c r="I50" s="127" t="s">
        <v>193</v>
      </c>
      <c r="J50" s="127" t="s">
        <v>193</v>
      </c>
      <c r="K50" s="127" t="s">
        <v>194</v>
      </c>
      <c r="L50" s="127" t="s">
        <v>194</v>
      </c>
      <c r="M50" s="127" t="s">
        <v>194</v>
      </c>
      <c r="N50" s="127" t="s">
        <v>193</v>
      </c>
      <c r="O50" s="127" t="s">
        <v>193</v>
      </c>
      <c r="P50" s="127" t="s">
        <v>193</v>
      </c>
      <c r="Q50" s="127" t="s">
        <v>193</v>
      </c>
      <c r="R50" s="127" t="s">
        <v>193</v>
      </c>
      <c r="S50" s="127" t="s">
        <v>193</v>
      </c>
      <c r="T50" s="127" t="s">
        <v>194</v>
      </c>
    </row>
    <row r="51" spans="1:20" x14ac:dyDescent="0.25">
      <c r="A51" s="123" t="s">
        <v>246</v>
      </c>
      <c r="B51" s="124" t="s">
        <v>256</v>
      </c>
      <c r="C51" s="123" t="s">
        <v>194</v>
      </c>
      <c r="D51" s="123" t="s">
        <v>193</v>
      </c>
      <c r="E51" s="123" t="s">
        <v>194</v>
      </c>
      <c r="F51" s="123" t="s">
        <v>194</v>
      </c>
      <c r="G51" s="123" t="s">
        <v>194</v>
      </c>
      <c r="H51" s="123" t="s">
        <v>194</v>
      </c>
      <c r="I51" s="123" t="s">
        <v>194</v>
      </c>
      <c r="J51" s="123" t="s">
        <v>194</v>
      </c>
      <c r="K51" s="123" t="s">
        <v>194</v>
      </c>
      <c r="L51" s="123" t="s">
        <v>194</v>
      </c>
      <c r="M51" s="123" t="s">
        <v>194</v>
      </c>
      <c r="N51" s="123" t="s">
        <v>193</v>
      </c>
      <c r="O51" s="123" t="s">
        <v>193</v>
      </c>
      <c r="P51" s="123" t="s">
        <v>194</v>
      </c>
      <c r="Q51" s="123" t="s">
        <v>193</v>
      </c>
      <c r="R51" s="123" t="s">
        <v>194</v>
      </c>
      <c r="S51" s="123" t="s">
        <v>194</v>
      </c>
      <c r="T51" s="123" t="s">
        <v>194</v>
      </c>
    </row>
    <row r="52" spans="1:20" x14ac:dyDescent="0.25">
      <c r="A52" s="127" t="s">
        <v>246</v>
      </c>
      <c r="B52" s="128" t="s">
        <v>257</v>
      </c>
      <c r="C52" s="127" t="s">
        <v>194</v>
      </c>
      <c r="D52" s="127" t="s">
        <v>193</v>
      </c>
      <c r="E52" s="127" t="s">
        <v>194</v>
      </c>
      <c r="F52" s="127" t="s">
        <v>194</v>
      </c>
      <c r="G52" s="127" t="s">
        <v>194</v>
      </c>
      <c r="H52" s="127" t="s">
        <v>193</v>
      </c>
      <c r="I52" s="127" t="s">
        <v>193</v>
      </c>
      <c r="J52" s="127" t="s">
        <v>193</v>
      </c>
      <c r="K52" s="127" t="s">
        <v>193</v>
      </c>
      <c r="L52" s="127" t="s">
        <v>194</v>
      </c>
      <c r="M52" s="127" t="s">
        <v>194</v>
      </c>
      <c r="N52" s="127" t="s">
        <v>193</v>
      </c>
      <c r="O52" s="127" t="s">
        <v>193</v>
      </c>
      <c r="P52" s="127" t="s">
        <v>194</v>
      </c>
      <c r="Q52" s="127" t="s">
        <v>193</v>
      </c>
      <c r="R52" s="127" t="s">
        <v>194</v>
      </c>
      <c r="S52" s="127" t="s">
        <v>193</v>
      </c>
      <c r="T52" s="127" t="s">
        <v>194</v>
      </c>
    </row>
    <row r="53" spans="1:20" x14ac:dyDescent="0.25">
      <c r="A53" s="123" t="s">
        <v>246</v>
      </c>
      <c r="B53" s="124" t="s">
        <v>258</v>
      </c>
      <c r="C53" s="123" t="s">
        <v>194</v>
      </c>
      <c r="D53" s="123" t="s">
        <v>194</v>
      </c>
      <c r="E53" s="123" t="s">
        <v>194</v>
      </c>
      <c r="F53" s="123" t="s">
        <v>194</v>
      </c>
      <c r="G53" s="123" t="s">
        <v>194</v>
      </c>
      <c r="H53" s="123" t="s">
        <v>194</v>
      </c>
      <c r="I53" s="123" t="s">
        <v>194</v>
      </c>
      <c r="J53" s="123" t="s">
        <v>194</v>
      </c>
      <c r="K53" s="123" t="s">
        <v>194</v>
      </c>
      <c r="L53" s="123" t="s">
        <v>194</v>
      </c>
      <c r="M53" s="123" t="s">
        <v>194</v>
      </c>
      <c r="N53" s="123" t="s">
        <v>193</v>
      </c>
      <c r="O53" s="123" t="s">
        <v>193</v>
      </c>
      <c r="P53" s="123" t="s">
        <v>194</v>
      </c>
      <c r="Q53" s="123" t="s">
        <v>194</v>
      </c>
      <c r="R53" s="123" t="s">
        <v>193</v>
      </c>
      <c r="S53" s="123" t="s">
        <v>194</v>
      </c>
      <c r="T53" s="123" t="s">
        <v>194</v>
      </c>
    </row>
    <row r="54" spans="1:20" x14ac:dyDescent="0.25">
      <c r="A54" s="127" t="s">
        <v>246</v>
      </c>
      <c r="B54" s="128" t="s">
        <v>259</v>
      </c>
      <c r="C54" s="127" t="s">
        <v>194</v>
      </c>
      <c r="D54" s="127" t="s">
        <v>194</v>
      </c>
      <c r="E54" s="127" t="s">
        <v>194</v>
      </c>
      <c r="F54" s="127" t="s">
        <v>194</v>
      </c>
      <c r="G54" s="127" t="s">
        <v>194</v>
      </c>
      <c r="H54" s="127" t="s">
        <v>194</v>
      </c>
      <c r="I54" s="127" t="s">
        <v>194</v>
      </c>
      <c r="J54" s="127" t="s">
        <v>194</v>
      </c>
      <c r="K54" s="127" t="s">
        <v>194</v>
      </c>
      <c r="L54" s="127" t="s">
        <v>193</v>
      </c>
      <c r="M54" s="127" t="s">
        <v>194</v>
      </c>
      <c r="N54" s="127" t="s">
        <v>193</v>
      </c>
      <c r="O54" s="127" t="s">
        <v>193</v>
      </c>
      <c r="P54" s="127" t="s">
        <v>193</v>
      </c>
      <c r="Q54" s="127" t="s">
        <v>193</v>
      </c>
      <c r="R54" s="127" t="s">
        <v>194</v>
      </c>
      <c r="S54" s="127" t="s">
        <v>194</v>
      </c>
      <c r="T54" s="127" t="s">
        <v>194</v>
      </c>
    </row>
    <row r="55" spans="1:20" x14ac:dyDescent="0.25">
      <c r="A55" s="123" t="s">
        <v>246</v>
      </c>
      <c r="B55" s="124" t="s">
        <v>260</v>
      </c>
      <c r="C55" s="123" t="s">
        <v>194</v>
      </c>
      <c r="D55" s="123" t="s">
        <v>193</v>
      </c>
      <c r="E55" s="123" t="s">
        <v>194</v>
      </c>
      <c r="F55" s="123" t="s">
        <v>194</v>
      </c>
      <c r="G55" s="123" t="s">
        <v>194</v>
      </c>
      <c r="H55" s="123" t="s">
        <v>194</v>
      </c>
      <c r="I55" s="123" t="s">
        <v>194</v>
      </c>
      <c r="J55" s="123" t="s">
        <v>193</v>
      </c>
      <c r="K55" s="123" t="s">
        <v>194</v>
      </c>
      <c r="L55" s="123" t="s">
        <v>194</v>
      </c>
      <c r="M55" s="123" t="s">
        <v>194</v>
      </c>
      <c r="N55" s="123" t="s">
        <v>193</v>
      </c>
      <c r="O55" s="123" t="s">
        <v>193</v>
      </c>
      <c r="P55" s="123" t="s">
        <v>194</v>
      </c>
      <c r="Q55" s="123" t="s">
        <v>193</v>
      </c>
      <c r="R55" s="123" t="s">
        <v>194</v>
      </c>
      <c r="S55" s="123" t="s">
        <v>194</v>
      </c>
      <c r="T55" s="123" t="s">
        <v>194</v>
      </c>
    </row>
    <row r="56" spans="1:20" x14ac:dyDescent="0.25">
      <c r="A56" s="127" t="s">
        <v>246</v>
      </c>
      <c r="B56" s="128" t="s">
        <v>261</v>
      </c>
      <c r="C56" s="127" t="s">
        <v>194</v>
      </c>
      <c r="D56" s="127" t="s">
        <v>193</v>
      </c>
      <c r="E56" s="127" t="s">
        <v>194</v>
      </c>
      <c r="F56" s="127" t="s">
        <v>194</v>
      </c>
      <c r="G56" s="127" t="s">
        <v>194</v>
      </c>
      <c r="H56" s="127" t="s">
        <v>194</v>
      </c>
      <c r="I56" s="127" t="s">
        <v>194</v>
      </c>
      <c r="J56" s="127" t="s">
        <v>194</v>
      </c>
      <c r="K56" s="127" t="s">
        <v>193</v>
      </c>
      <c r="L56" s="127" t="s">
        <v>193</v>
      </c>
      <c r="M56" s="127" t="s">
        <v>194</v>
      </c>
      <c r="N56" s="127" t="s">
        <v>193</v>
      </c>
      <c r="O56" s="127" t="s">
        <v>193</v>
      </c>
      <c r="P56" s="127" t="s">
        <v>193</v>
      </c>
      <c r="Q56" s="127" t="s">
        <v>193</v>
      </c>
      <c r="R56" s="127" t="s">
        <v>194</v>
      </c>
      <c r="S56" s="127" t="s">
        <v>194</v>
      </c>
      <c r="T56" s="127" t="s">
        <v>193</v>
      </c>
    </row>
    <row r="57" spans="1:20" x14ac:dyDescent="0.25">
      <c r="A57" s="123" t="s">
        <v>246</v>
      </c>
      <c r="B57" s="124" t="s">
        <v>262</v>
      </c>
      <c r="C57" s="123" t="s">
        <v>194</v>
      </c>
      <c r="D57" s="123" t="s">
        <v>194</v>
      </c>
      <c r="E57" s="123" t="s">
        <v>194</v>
      </c>
      <c r="F57" s="123" t="s">
        <v>194</v>
      </c>
      <c r="G57" s="123" t="s">
        <v>194</v>
      </c>
      <c r="H57" s="123" t="s">
        <v>194</v>
      </c>
      <c r="I57" s="123" t="s">
        <v>194</v>
      </c>
      <c r="J57" s="123" t="s">
        <v>194</v>
      </c>
      <c r="K57" s="123" t="s">
        <v>194</v>
      </c>
      <c r="L57" s="123" t="s">
        <v>194</v>
      </c>
      <c r="M57" s="123" t="s">
        <v>194</v>
      </c>
      <c r="N57" s="123" t="s">
        <v>194</v>
      </c>
      <c r="O57" s="123" t="s">
        <v>194</v>
      </c>
      <c r="P57" s="123" t="s">
        <v>194</v>
      </c>
      <c r="Q57" s="123" t="s">
        <v>194</v>
      </c>
      <c r="R57" s="123" t="s">
        <v>194</v>
      </c>
      <c r="S57" s="123" t="s">
        <v>194</v>
      </c>
      <c r="T57" s="123" t="s">
        <v>194</v>
      </c>
    </row>
    <row r="58" spans="1:20" x14ac:dyDescent="0.25">
      <c r="A58" s="127" t="s">
        <v>246</v>
      </c>
      <c r="B58" s="128" t="s">
        <v>263</v>
      </c>
      <c r="C58" s="127" t="s">
        <v>194</v>
      </c>
      <c r="D58" s="127" t="s">
        <v>194</v>
      </c>
      <c r="E58" s="127" t="s">
        <v>194</v>
      </c>
      <c r="F58" s="127" t="s">
        <v>194</v>
      </c>
      <c r="G58" s="127" t="s">
        <v>194</v>
      </c>
      <c r="H58" s="127" t="s">
        <v>194</v>
      </c>
      <c r="I58" s="127" t="s">
        <v>194</v>
      </c>
      <c r="J58" s="127" t="s">
        <v>193</v>
      </c>
      <c r="K58" s="127" t="s">
        <v>194</v>
      </c>
      <c r="L58" s="127" t="s">
        <v>194</v>
      </c>
      <c r="M58" s="127" t="s">
        <v>194</v>
      </c>
      <c r="N58" s="127" t="s">
        <v>193</v>
      </c>
      <c r="O58" s="127" t="s">
        <v>193</v>
      </c>
      <c r="P58" s="127" t="s">
        <v>194</v>
      </c>
      <c r="Q58" s="127" t="s">
        <v>193</v>
      </c>
      <c r="R58" s="127" t="s">
        <v>194</v>
      </c>
      <c r="S58" s="127" t="s">
        <v>194</v>
      </c>
      <c r="T58" s="127" t="s">
        <v>194</v>
      </c>
    </row>
    <row r="59" spans="1:20" x14ac:dyDescent="0.25">
      <c r="A59" s="123" t="s">
        <v>246</v>
      </c>
      <c r="B59" s="124" t="s">
        <v>264</v>
      </c>
      <c r="C59" s="123" t="s">
        <v>194</v>
      </c>
      <c r="D59" s="123" t="s">
        <v>193</v>
      </c>
      <c r="E59" s="123" t="s">
        <v>194</v>
      </c>
      <c r="F59" s="123" t="s">
        <v>194</v>
      </c>
      <c r="G59" s="123" t="s">
        <v>194</v>
      </c>
      <c r="H59" s="123" t="s">
        <v>193</v>
      </c>
      <c r="I59" s="123" t="s">
        <v>194</v>
      </c>
      <c r="J59" s="123" t="s">
        <v>194</v>
      </c>
      <c r="K59" s="123" t="s">
        <v>194</v>
      </c>
      <c r="L59" s="123" t="s">
        <v>194</v>
      </c>
      <c r="M59" s="123" t="s">
        <v>194</v>
      </c>
      <c r="N59" s="123" t="s">
        <v>194</v>
      </c>
      <c r="O59" s="123" t="s">
        <v>194</v>
      </c>
      <c r="P59" s="123" t="s">
        <v>193</v>
      </c>
      <c r="Q59" s="123" t="s">
        <v>194</v>
      </c>
      <c r="R59" s="123" t="s">
        <v>194</v>
      </c>
      <c r="S59" s="123" t="s">
        <v>194</v>
      </c>
      <c r="T59" s="123" t="s">
        <v>194</v>
      </c>
    </row>
    <row r="60" spans="1:20" x14ac:dyDescent="0.25">
      <c r="A60" s="127" t="s">
        <v>246</v>
      </c>
      <c r="B60" s="128" t="s">
        <v>265</v>
      </c>
      <c r="C60" s="127" t="s">
        <v>194</v>
      </c>
      <c r="D60" s="127" t="s">
        <v>193</v>
      </c>
      <c r="E60" s="127" t="s">
        <v>194</v>
      </c>
      <c r="F60" s="127" t="s">
        <v>194</v>
      </c>
      <c r="G60" s="127" t="s">
        <v>194</v>
      </c>
      <c r="H60" s="127" t="s">
        <v>193</v>
      </c>
      <c r="I60" s="127" t="s">
        <v>193</v>
      </c>
      <c r="J60" s="127" t="s">
        <v>194</v>
      </c>
      <c r="K60" s="127" t="s">
        <v>194</v>
      </c>
      <c r="L60" s="127" t="s">
        <v>193</v>
      </c>
      <c r="M60" s="127" t="s">
        <v>193</v>
      </c>
      <c r="N60" s="127" t="s">
        <v>193</v>
      </c>
      <c r="O60" s="127" t="s">
        <v>193</v>
      </c>
      <c r="P60" s="127" t="s">
        <v>193</v>
      </c>
      <c r="Q60" s="127" t="s">
        <v>193</v>
      </c>
      <c r="R60" s="127" t="s">
        <v>193</v>
      </c>
      <c r="S60" s="127" t="s">
        <v>194</v>
      </c>
      <c r="T60" s="127" t="s">
        <v>194</v>
      </c>
    </row>
    <row r="61" spans="1:20" x14ac:dyDescent="0.25">
      <c r="A61" s="123" t="s">
        <v>246</v>
      </c>
      <c r="B61" s="124" t="s">
        <v>266</v>
      </c>
      <c r="C61" s="123" t="s">
        <v>194</v>
      </c>
      <c r="D61" s="123" t="s">
        <v>193</v>
      </c>
      <c r="E61" s="123" t="s">
        <v>194</v>
      </c>
      <c r="F61" s="123" t="s">
        <v>194</v>
      </c>
      <c r="G61" s="123" t="s">
        <v>194</v>
      </c>
      <c r="H61" s="123" t="s">
        <v>194</v>
      </c>
      <c r="I61" s="123" t="s">
        <v>194</v>
      </c>
      <c r="J61" s="123" t="s">
        <v>193</v>
      </c>
      <c r="K61" s="123" t="s">
        <v>193</v>
      </c>
      <c r="L61" s="123" t="s">
        <v>194</v>
      </c>
      <c r="M61" s="123" t="s">
        <v>194</v>
      </c>
      <c r="N61" s="123" t="s">
        <v>193</v>
      </c>
      <c r="O61" s="123" t="s">
        <v>193</v>
      </c>
      <c r="P61" s="123" t="s">
        <v>193</v>
      </c>
      <c r="Q61" s="123" t="s">
        <v>193</v>
      </c>
      <c r="R61" s="123" t="s">
        <v>193</v>
      </c>
      <c r="S61" s="123" t="s">
        <v>194</v>
      </c>
      <c r="T61" s="123" t="s">
        <v>194</v>
      </c>
    </row>
    <row r="62" spans="1:20" x14ac:dyDescent="0.25">
      <c r="A62" s="127" t="s">
        <v>246</v>
      </c>
      <c r="B62" s="128" t="s">
        <v>267</v>
      </c>
      <c r="C62" s="127" t="s">
        <v>194</v>
      </c>
      <c r="D62" s="127" t="s">
        <v>193</v>
      </c>
      <c r="E62" s="127" t="s">
        <v>194</v>
      </c>
      <c r="F62" s="127" t="s">
        <v>194</v>
      </c>
      <c r="G62" s="127" t="s">
        <v>194</v>
      </c>
      <c r="H62" s="127" t="s">
        <v>194</v>
      </c>
      <c r="I62" s="127" t="s">
        <v>194</v>
      </c>
      <c r="J62" s="127" t="s">
        <v>193</v>
      </c>
      <c r="K62" s="127" t="s">
        <v>194</v>
      </c>
      <c r="L62" s="127" t="s">
        <v>194</v>
      </c>
      <c r="M62" s="127" t="s">
        <v>194</v>
      </c>
      <c r="N62" s="127" t="s">
        <v>193</v>
      </c>
      <c r="O62" s="127" t="s">
        <v>193</v>
      </c>
      <c r="P62" s="127" t="s">
        <v>194</v>
      </c>
      <c r="Q62" s="127" t="s">
        <v>193</v>
      </c>
      <c r="R62" s="127" t="s">
        <v>193</v>
      </c>
      <c r="S62" s="127" t="s">
        <v>193</v>
      </c>
      <c r="T62" s="127" t="s">
        <v>194</v>
      </c>
    </row>
    <row r="63" spans="1:20" x14ac:dyDescent="0.25">
      <c r="A63" s="123" t="s">
        <v>246</v>
      </c>
      <c r="B63" s="124" t="s">
        <v>268</v>
      </c>
      <c r="C63" s="123" t="s">
        <v>193</v>
      </c>
      <c r="D63" s="123" t="s">
        <v>194</v>
      </c>
      <c r="E63" s="123" t="s">
        <v>194</v>
      </c>
      <c r="F63" s="123" t="s">
        <v>194</v>
      </c>
      <c r="G63" s="123" t="s">
        <v>194</v>
      </c>
      <c r="H63" s="123" t="s">
        <v>194</v>
      </c>
      <c r="I63" s="123" t="s">
        <v>194</v>
      </c>
      <c r="J63" s="123" t="s">
        <v>193</v>
      </c>
      <c r="K63" s="123" t="s">
        <v>194</v>
      </c>
      <c r="L63" s="123" t="s">
        <v>194</v>
      </c>
      <c r="M63" s="123" t="s">
        <v>194</v>
      </c>
      <c r="N63" s="123" t="s">
        <v>193</v>
      </c>
      <c r="O63" s="123" t="s">
        <v>193</v>
      </c>
      <c r="P63" s="123" t="s">
        <v>194</v>
      </c>
      <c r="Q63" s="123" t="s">
        <v>193</v>
      </c>
      <c r="R63" s="123" t="s">
        <v>193</v>
      </c>
      <c r="S63" s="123" t="s">
        <v>193</v>
      </c>
      <c r="T63" s="123" t="s">
        <v>194</v>
      </c>
    </row>
    <row r="64" spans="1:20" x14ac:dyDescent="0.25">
      <c r="A64" s="127" t="s">
        <v>246</v>
      </c>
      <c r="B64" s="128" t="s">
        <v>269</v>
      </c>
      <c r="C64" s="127" t="s">
        <v>194</v>
      </c>
      <c r="D64" s="127" t="s">
        <v>193</v>
      </c>
      <c r="E64" s="127" t="s">
        <v>194</v>
      </c>
      <c r="F64" s="127" t="s">
        <v>194</v>
      </c>
      <c r="G64" s="127" t="s">
        <v>194</v>
      </c>
      <c r="H64" s="127" t="s">
        <v>194</v>
      </c>
      <c r="I64" s="127" t="s">
        <v>194</v>
      </c>
      <c r="J64" s="127" t="s">
        <v>194</v>
      </c>
      <c r="K64" s="127" t="s">
        <v>194</v>
      </c>
      <c r="L64" s="127" t="s">
        <v>194</v>
      </c>
      <c r="M64" s="127" t="s">
        <v>194</v>
      </c>
      <c r="N64" s="127" t="s">
        <v>194</v>
      </c>
      <c r="O64" s="127" t="s">
        <v>194</v>
      </c>
      <c r="P64" s="127" t="s">
        <v>194</v>
      </c>
      <c r="Q64" s="127" t="s">
        <v>194</v>
      </c>
      <c r="R64" s="127" t="s">
        <v>194</v>
      </c>
      <c r="S64" s="127" t="s">
        <v>194</v>
      </c>
      <c r="T64" s="127" t="s">
        <v>194</v>
      </c>
    </row>
    <row r="65" spans="1:20" x14ac:dyDescent="0.25">
      <c r="A65" s="123" t="s">
        <v>270</v>
      </c>
      <c r="B65" s="124" t="s">
        <v>271</v>
      </c>
      <c r="C65" s="123" t="s">
        <v>194</v>
      </c>
      <c r="D65" s="123" t="s">
        <v>193</v>
      </c>
      <c r="E65" s="123" t="s">
        <v>194</v>
      </c>
      <c r="F65" s="123" t="s">
        <v>194</v>
      </c>
      <c r="G65" s="123" t="s">
        <v>194</v>
      </c>
      <c r="H65" s="123" t="s">
        <v>194</v>
      </c>
      <c r="I65" s="123" t="s">
        <v>194</v>
      </c>
      <c r="J65" s="123" t="s">
        <v>193</v>
      </c>
      <c r="K65" s="123" t="s">
        <v>194</v>
      </c>
      <c r="L65" s="123" t="s">
        <v>194</v>
      </c>
      <c r="M65" s="123" t="s">
        <v>194</v>
      </c>
      <c r="N65" s="123" t="s">
        <v>194</v>
      </c>
      <c r="O65" s="123" t="s">
        <v>194</v>
      </c>
      <c r="P65" s="123" t="s">
        <v>194</v>
      </c>
      <c r="Q65" s="123" t="s">
        <v>194</v>
      </c>
      <c r="R65" s="123" t="s">
        <v>193</v>
      </c>
      <c r="S65" s="123" t="s">
        <v>193</v>
      </c>
      <c r="T65" s="123" t="s">
        <v>194</v>
      </c>
    </row>
    <row r="66" spans="1:20" x14ac:dyDescent="0.25">
      <c r="A66" s="127" t="s">
        <v>270</v>
      </c>
      <c r="B66" s="128" t="s">
        <v>272</v>
      </c>
      <c r="C66" s="127" t="s">
        <v>194</v>
      </c>
      <c r="D66" s="127" t="s">
        <v>194</v>
      </c>
      <c r="E66" s="127" t="s">
        <v>194</v>
      </c>
      <c r="F66" s="127" t="s">
        <v>194</v>
      </c>
      <c r="G66" s="127" t="s">
        <v>194</v>
      </c>
      <c r="H66" s="127" t="s">
        <v>193</v>
      </c>
      <c r="I66" s="127" t="s">
        <v>193</v>
      </c>
      <c r="J66" s="127" t="s">
        <v>193</v>
      </c>
      <c r="K66" s="127" t="s">
        <v>194</v>
      </c>
      <c r="L66" s="127" t="s">
        <v>194</v>
      </c>
      <c r="M66" s="127" t="s">
        <v>194</v>
      </c>
      <c r="N66" s="127" t="s">
        <v>193</v>
      </c>
      <c r="O66" s="127" t="s">
        <v>193</v>
      </c>
      <c r="P66" s="127" t="s">
        <v>194</v>
      </c>
      <c r="Q66" s="127" t="s">
        <v>193</v>
      </c>
      <c r="R66" s="127" t="s">
        <v>193</v>
      </c>
      <c r="S66" s="127" t="s">
        <v>193</v>
      </c>
      <c r="T66" s="127" t="s">
        <v>194</v>
      </c>
    </row>
    <row r="67" spans="1:20" x14ac:dyDescent="0.25">
      <c r="A67" s="123" t="s">
        <v>270</v>
      </c>
      <c r="B67" s="124" t="s">
        <v>273</v>
      </c>
      <c r="C67" s="123" t="s">
        <v>194</v>
      </c>
      <c r="D67" s="123" t="s">
        <v>193</v>
      </c>
      <c r="E67" s="123" t="s">
        <v>194</v>
      </c>
      <c r="F67" s="123" t="s">
        <v>194</v>
      </c>
      <c r="G67" s="123" t="s">
        <v>194</v>
      </c>
      <c r="H67" s="123" t="s">
        <v>193</v>
      </c>
      <c r="I67" s="123" t="s">
        <v>193</v>
      </c>
      <c r="J67" s="123" t="s">
        <v>193</v>
      </c>
      <c r="K67" s="123" t="s">
        <v>194</v>
      </c>
      <c r="L67" s="123" t="s">
        <v>194</v>
      </c>
      <c r="M67" s="123" t="s">
        <v>194</v>
      </c>
      <c r="N67" s="123" t="s">
        <v>194</v>
      </c>
      <c r="O67" s="123" t="s">
        <v>194</v>
      </c>
      <c r="P67" s="123" t="s">
        <v>193</v>
      </c>
      <c r="Q67" s="123" t="s">
        <v>193</v>
      </c>
      <c r="R67" s="123" t="s">
        <v>193</v>
      </c>
      <c r="S67" s="123" t="s">
        <v>193</v>
      </c>
      <c r="T67" s="123" t="s">
        <v>194</v>
      </c>
    </row>
    <row r="68" spans="1:20" x14ac:dyDescent="0.25">
      <c r="A68" s="127" t="s">
        <v>270</v>
      </c>
      <c r="B68" s="128" t="s">
        <v>274</v>
      </c>
      <c r="C68" s="127" t="s">
        <v>194</v>
      </c>
      <c r="D68" s="127" t="s">
        <v>193</v>
      </c>
      <c r="E68" s="127" t="s">
        <v>194</v>
      </c>
      <c r="F68" s="127" t="s">
        <v>194</v>
      </c>
      <c r="G68" s="127" t="s">
        <v>194</v>
      </c>
      <c r="H68" s="127" t="s">
        <v>194</v>
      </c>
      <c r="I68" s="127" t="s">
        <v>194</v>
      </c>
      <c r="J68" s="127" t="s">
        <v>193</v>
      </c>
      <c r="K68" s="127" t="s">
        <v>194</v>
      </c>
      <c r="L68" s="127" t="s">
        <v>194</v>
      </c>
      <c r="M68" s="127" t="s">
        <v>194</v>
      </c>
      <c r="N68" s="127" t="s">
        <v>194</v>
      </c>
      <c r="O68" s="127" t="s">
        <v>194</v>
      </c>
      <c r="P68" s="127" t="s">
        <v>194</v>
      </c>
      <c r="Q68" s="127" t="s">
        <v>193</v>
      </c>
      <c r="R68" s="127" t="s">
        <v>194</v>
      </c>
      <c r="S68" s="127" t="s">
        <v>194</v>
      </c>
      <c r="T68" s="127" t="s">
        <v>194</v>
      </c>
    </row>
    <row r="69" spans="1:20" x14ac:dyDescent="0.25">
      <c r="A69" s="123" t="s">
        <v>270</v>
      </c>
      <c r="B69" s="124" t="s">
        <v>275</v>
      </c>
      <c r="C69" s="123" t="s">
        <v>194</v>
      </c>
      <c r="D69" s="123" t="s">
        <v>194</v>
      </c>
      <c r="E69" s="123" t="s">
        <v>194</v>
      </c>
      <c r="F69" s="123" t="s">
        <v>194</v>
      </c>
      <c r="G69" s="123" t="s">
        <v>194</v>
      </c>
      <c r="H69" s="123" t="s">
        <v>194</v>
      </c>
      <c r="I69" s="123" t="s">
        <v>193</v>
      </c>
      <c r="J69" s="123" t="s">
        <v>194</v>
      </c>
      <c r="K69" s="123" t="s">
        <v>194</v>
      </c>
      <c r="L69" s="123" t="s">
        <v>194</v>
      </c>
      <c r="M69" s="123" t="s">
        <v>194</v>
      </c>
      <c r="N69" s="123" t="s">
        <v>194</v>
      </c>
      <c r="O69" s="123" t="s">
        <v>194</v>
      </c>
      <c r="P69" s="123" t="s">
        <v>194</v>
      </c>
      <c r="Q69" s="123" t="s">
        <v>194</v>
      </c>
      <c r="R69" s="123" t="s">
        <v>194</v>
      </c>
      <c r="S69" s="123" t="s">
        <v>193</v>
      </c>
      <c r="T69" s="123" t="s">
        <v>194</v>
      </c>
    </row>
    <row r="70" spans="1:20" x14ac:dyDescent="0.25">
      <c r="A70" s="127" t="s">
        <v>270</v>
      </c>
      <c r="B70" s="128" t="s">
        <v>276</v>
      </c>
      <c r="C70" s="127" t="s">
        <v>194</v>
      </c>
      <c r="D70" s="127" t="s">
        <v>193</v>
      </c>
      <c r="E70" s="127" t="s">
        <v>194</v>
      </c>
      <c r="F70" s="127" t="s">
        <v>194</v>
      </c>
      <c r="G70" s="127" t="s">
        <v>194</v>
      </c>
      <c r="H70" s="127" t="s">
        <v>194</v>
      </c>
      <c r="I70" s="127" t="s">
        <v>193</v>
      </c>
      <c r="J70" s="127" t="s">
        <v>194</v>
      </c>
      <c r="K70" s="127" t="s">
        <v>194</v>
      </c>
      <c r="L70" s="127" t="s">
        <v>194</v>
      </c>
      <c r="M70" s="127" t="s">
        <v>194</v>
      </c>
      <c r="N70" s="127" t="s">
        <v>193</v>
      </c>
      <c r="O70" s="127" t="s">
        <v>193</v>
      </c>
      <c r="P70" s="127" t="s">
        <v>194</v>
      </c>
      <c r="Q70" s="127" t="s">
        <v>194</v>
      </c>
      <c r="R70" s="127" t="s">
        <v>193</v>
      </c>
      <c r="S70" s="127" t="s">
        <v>193</v>
      </c>
      <c r="T70" s="127" t="s">
        <v>194</v>
      </c>
    </row>
    <row r="71" spans="1:20" x14ac:dyDescent="0.25">
      <c r="A71" s="123" t="s">
        <v>270</v>
      </c>
      <c r="B71" s="124" t="s">
        <v>277</v>
      </c>
      <c r="C71" s="123" t="s">
        <v>194</v>
      </c>
      <c r="D71" s="123" t="s">
        <v>193</v>
      </c>
      <c r="E71" s="123" t="s">
        <v>194</v>
      </c>
      <c r="F71" s="123" t="s">
        <v>194</v>
      </c>
      <c r="G71" s="123" t="s">
        <v>194</v>
      </c>
      <c r="H71" s="123" t="s">
        <v>194</v>
      </c>
      <c r="I71" s="123" t="s">
        <v>194</v>
      </c>
      <c r="J71" s="123" t="s">
        <v>193</v>
      </c>
      <c r="K71" s="123" t="s">
        <v>194</v>
      </c>
      <c r="L71" s="123" t="s">
        <v>194</v>
      </c>
      <c r="M71" s="123" t="s">
        <v>194</v>
      </c>
      <c r="N71" s="123" t="s">
        <v>194</v>
      </c>
      <c r="O71" s="123" t="s">
        <v>194</v>
      </c>
      <c r="P71" s="123" t="s">
        <v>194</v>
      </c>
      <c r="Q71" s="123" t="s">
        <v>194</v>
      </c>
      <c r="R71" s="123" t="s">
        <v>194</v>
      </c>
      <c r="S71" s="123" t="s">
        <v>194</v>
      </c>
      <c r="T71" s="123" t="s">
        <v>194</v>
      </c>
    </row>
    <row r="72" spans="1:20" x14ac:dyDescent="0.25">
      <c r="A72" s="127" t="s">
        <v>270</v>
      </c>
      <c r="B72" s="128" t="s">
        <v>278</v>
      </c>
      <c r="C72" s="127" t="s">
        <v>194</v>
      </c>
      <c r="D72" s="127" t="s">
        <v>193</v>
      </c>
      <c r="E72" s="127" t="s">
        <v>194</v>
      </c>
      <c r="F72" s="127" t="s">
        <v>194</v>
      </c>
      <c r="G72" s="127" t="s">
        <v>194</v>
      </c>
      <c r="H72" s="127" t="s">
        <v>194</v>
      </c>
      <c r="I72" s="127" t="s">
        <v>194</v>
      </c>
      <c r="J72" s="127" t="s">
        <v>194</v>
      </c>
      <c r="K72" s="127" t="s">
        <v>194</v>
      </c>
      <c r="L72" s="127" t="s">
        <v>194</v>
      </c>
      <c r="M72" s="127" t="s">
        <v>194</v>
      </c>
      <c r="N72" s="127" t="s">
        <v>194</v>
      </c>
      <c r="O72" s="127" t="s">
        <v>194</v>
      </c>
      <c r="P72" s="127" t="s">
        <v>194</v>
      </c>
      <c r="Q72" s="127" t="s">
        <v>194</v>
      </c>
      <c r="R72" s="127" t="s">
        <v>194</v>
      </c>
      <c r="S72" s="127" t="s">
        <v>194</v>
      </c>
      <c r="T72" s="127" t="s">
        <v>194</v>
      </c>
    </row>
    <row r="73" spans="1:20" x14ac:dyDescent="0.25">
      <c r="A73" s="123" t="s">
        <v>270</v>
      </c>
      <c r="B73" s="124" t="s">
        <v>279</v>
      </c>
      <c r="C73" s="123" t="s">
        <v>194</v>
      </c>
      <c r="D73" s="123" t="s">
        <v>193</v>
      </c>
      <c r="E73" s="123" t="s">
        <v>194</v>
      </c>
      <c r="F73" s="123" t="s">
        <v>194</v>
      </c>
      <c r="G73" s="123" t="s">
        <v>194</v>
      </c>
      <c r="H73" s="123" t="s">
        <v>194</v>
      </c>
      <c r="I73" s="123" t="s">
        <v>193</v>
      </c>
      <c r="J73" s="123" t="s">
        <v>193</v>
      </c>
      <c r="K73" s="123" t="s">
        <v>194</v>
      </c>
      <c r="L73" s="123" t="s">
        <v>194</v>
      </c>
      <c r="M73" s="123" t="s">
        <v>194</v>
      </c>
      <c r="N73" s="123" t="s">
        <v>194</v>
      </c>
      <c r="O73" s="123" t="s">
        <v>194</v>
      </c>
      <c r="P73" s="123" t="s">
        <v>194</v>
      </c>
      <c r="Q73" s="123" t="s">
        <v>193</v>
      </c>
      <c r="R73" s="123" t="s">
        <v>194</v>
      </c>
      <c r="S73" s="123" t="s">
        <v>193</v>
      </c>
      <c r="T73" s="123" t="s">
        <v>194</v>
      </c>
    </row>
    <row r="74" spans="1:20" x14ac:dyDescent="0.25">
      <c r="A74" s="127" t="s">
        <v>270</v>
      </c>
      <c r="B74" s="128" t="s">
        <v>280</v>
      </c>
      <c r="C74" s="127" t="s">
        <v>194</v>
      </c>
      <c r="D74" s="127" t="s">
        <v>193</v>
      </c>
      <c r="E74" s="127" t="s">
        <v>194</v>
      </c>
      <c r="F74" s="127" t="s">
        <v>194</v>
      </c>
      <c r="G74" s="127" t="s">
        <v>194</v>
      </c>
      <c r="H74" s="127" t="s">
        <v>194</v>
      </c>
      <c r="I74" s="127" t="s">
        <v>193</v>
      </c>
      <c r="J74" s="127" t="s">
        <v>193</v>
      </c>
      <c r="K74" s="127" t="s">
        <v>193</v>
      </c>
      <c r="L74" s="127" t="s">
        <v>194</v>
      </c>
      <c r="M74" s="127" t="s">
        <v>194</v>
      </c>
      <c r="N74" s="127" t="s">
        <v>193</v>
      </c>
      <c r="O74" s="127" t="s">
        <v>193</v>
      </c>
      <c r="P74" s="127" t="s">
        <v>194</v>
      </c>
      <c r="Q74" s="127" t="s">
        <v>193</v>
      </c>
      <c r="R74" s="127" t="s">
        <v>193</v>
      </c>
      <c r="S74" s="127" t="s">
        <v>193</v>
      </c>
      <c r="T74" s="127" t="s">
        <v>194</v>
      </c>
    </row>
    <row r="75" spans="1:20" x14ac:dyDescent="0.25">
      <c r="A75" s="123" t="s">
        <v>270</v>
      </c>
      <c r="B75" s="124" t="s">
        <v>281</v>
      </c>
      <c r="C75" s="123" t="s">
        <v>194</v>
      </c>
      <c r="D75" s="123" t="s">
        <v>193</v>
      </c>
      <c r="E75" s="123" t="s">
        <v>194</v>
      </c>
      <c r="F75" s="123" t="s">
        <v>194</v>
      </c>
      <c r="G75" s="123" t="s">
        <v>194</v>
      </c>
      <c r="H75" s="123" t="s">
        <v>193</v>
      </c>
      <c r="I75" s="123" t="s">
        <v>194</v>
      </c>
      <c r="J75" s="123" t="s">
        <v>193</v>
      </c>
      <c r="K75" s="123" t="s">
        <v>194</v>
      </c>
      <c r="L75" s="123" t="s">
        <v>194</v>
      </c>
      <c r="M75" s="123" t="s">
        <v>193</v>
      </c>
      <c r="N75" s="123" t="s">
        <v>193</v>
      </c>
      <c r="O75" s="123" t="s">
        <v>194</v>
      </c>
      <c r="P75" s="123" t="s">
        <v>194</v>
      </c>
      <c r="Q75" s="123" t="s">
        <v>193</v>
      </c>
      <c r="R75" s="123" t="s">
        <v>194</v>
      </c>
      <c r="S75" s="123" t="s">
        <v>194</v>
      </c>
      <c r="T75" s="123" t="s">
        <v>194</v>
      </c>
    </row>
    <row r="76" spans="1:20" x14ac:dyDescent="0.25">
      <c r="A76" s="127" t="s">
        <v>270</v>
      </c>
      <c r="B76" s="128" t="s">
        <v>282</v>
      </c>
      <c r="C76" s="127" t="s">
        <v>194</v>
      </c>
      <c r="D76" s="127" t="s">
        <v>193</v>
      </c>
      <c r="E76" s="127" t="s">
        <v>194</v>
      </c>
      <c r="F76" s="127" t="s">
        <v>194</v>
      </c>
      <c r="G76" s="127" t="s">
        <v>194</v>
      </c>
      <c r="H76" s="127" t="s">
        <v>194</v>
      </c>
      <c r="I76" s="127" t="s">
        <v>194</v>
      </c>
      <c r="J76" s="127" t="s">
        <v>193</v>
      </c>
      <c r="K76" s="127" t="s">
        <v>194</v>
      </c>
      <c r="L76" s="127" t="s">
        <v>194</v>
      </c>
      <c r="M76" s="127" t="s">
        <v>194</v>
      </c>
      <c r="N76" s="127" t="s">
        <v>193</v>
      </c>
      <c r="O76" s="127" t="s">
        <v>193</v>
      </c>
      <c r="P76" s="127" t="s">
        <v>193</v>
      </c>
      <c r="Q76" s="127" t="s">
        <v>193</v>
      </c>
      <c r="R76" s="127" t="s">
        <v>193</v>
      </c>
      <c r="S76" s="127" t="s">
        <v>194</v>
      </c>
      <c r="T76" s="127" t="s">
        <v>194</v>
      </c>
    </row>
    <row r="77" spans="1:20" x14ac:dyDescent="0.25">
      <c r="A77" s="123" t="s">
        <v>283</v>
      </c>
      <c r="B77" s="124" t="s">
        <v>284</v>
      </c>
      <c r="C77" s="123" t="s">
        <v>194</v>
      </c>
      <c r="D77" s="123" t="s">
        <v>193</v>
      </c>
      <c r="E77" s="123" t="s">
        <v>194</v>
      </c>
      <c r="F77" s="123" t="s">
        <v>194</v>
      </c>
      <c r="G77" s="123" t="s">
        <v>194</v>
      </c>
      <c r="H77" s="123" t="s">
        <v>194</v>
      </c>
      <c r="I77" s="123" t="s">
        <v>193</v>
      </c>
      <c r="J77" s="123" t="s">
        <v>193</v>
      </c>
      <c r="K77" s="123" t="s">
        <v>193</v>
      </c>
      <c r="L77" s="123" t="s">
        <v>194</v>
      </c>
      <c r="M77" s="123" t="s">
        <v>194</v>
      </c>
      <c r="N77" s="123" t="s">
        <v>193</v>
      </c>
      <c r="O77" s="123" t="s">
        <v>193</v>
      </c>
      <c r="P77" s="123" t="s">
        <v>194</v>
      </c>
      <c r="Q77" s="123" t="s">
        <v>193</v>
      </c>
      <c r="R77" s="123" t="s">
        <v>194</v>
      </c>
      <c r="S77" s="123" t="s">
        <v>193</v>
      </c>
      <c r="T77" s="123" t="s">
        <v>194</v>
      </c>
    </row>
    <row r="78" spans="1:20" x14ac:dyDescent="0.25">
      <c r="A78" s="127" t="s">
        <v>285</v>
      </c>
      <c r="B78" s="128" t="s">
        <v>286</v>
      </c>
      <c r="C78" s="127" t="s">
        <v>194</v>
      </c>
      <c r="D78" s="127" t="s">
        <v>194</v>
      </c>
      <c r="E78" s="127" t="s">
        <v>194</v>
      </c>
      <c r="F78" s="127" t="s">
        <v>194</v>
      </c>
      <c r="G78" s="127" t="s">
        <v>194</v>
      </c>
      <c r="H78" s="127" t="s">
        <v>194</v>
      </c>
      <c r="I78" s="127" t="s">
        <v>194</v>
      </c>
      <c r="J78" s="127" t="s">
        <v>194</v>
      </c>
      <c r="K78" s="127" t="s">
        <v>194</v>
      </c>
      <c r="L78" s="127" t="s">
        <v>194</v>
      </c>
      <c r="M78" s="127" t="s">
        <v>194</v>
      </c>
      <c r="N78" s="127" t="s">
        <v>193</v>
      </c>
      <c r="O78" s="127" t="s">
        <v>193</v>
      </c>
      <c r="P78" s="127" t="s">
        <v>194</v>
      </c>
      <c r="Q78" s="127" t="s">
        <v>193</v>
      </c>
      <c r="R78" s="127" t="s">
        <v>193</v>
      </c>
      <c r="S78" s="127" t="s">
        <v>194</v>
      </c>
      <c r="T78" s="127" t="s">
        <v>194</v>
      </c>
    </row>
    <row r="79" spans="1:20" x14ac:dyDescent="0.25">
      <c r="A79" s="123" t="s">
        <v>285</v>
      </c>
      <c r="B79" s="124" t="s">
        <v>287</v>
      </c>
      <c r="C79" s="123" t="s">
        <v>194</v>
      </c>
      <c r="D79" s="123" t="s">
        <v>194</v>
      </c>
      <c r="E79" s="123" t="s">
        <v>194</v>
      </c>
      <c r="F79" s="123" t="s">
        <v>194</v>
      </c>
      <c r="G79" s="123" t="s">
        <v>194</v>
      </c>
      <c r="H79" s="123" t="s">
        <v>194</v>
      </c>
      <c r="I79" s="123" t="s">
        <v>194</v>
      </c>
      <c r="J79" s="123" t="s">
        <v>194</v>
      </c>
      <c r="K79" s="123" t="s">
        <v>194</v>
      </c>
      <c r="L79" s="123" t="s">
        <v>194</v>
      </c>
      <c r="M79" s="123" t="s">
        <v>194</v>
      </c>
      <c r="N79" s="123" t="s">
        <v>193</v>
      </c>
      <c r="O79" s="123" t="s">
        <v>193</v>
      </c>
      <c r="P79" s="123" t="s">
        <v>194</v>
      </c>
      <c r="Q79" s="123" t="s">
        <v>193</v>
      </c>
      <c r="R79" s="123" t="s">
        <v>194</v>
      </c>
      <c r="S79" s="123" t="s">
        <v>194</v>
      </c>
      <c r="T79" s="123" t="s">
        <v>194</v>
      </c>
    </row>
    <row r="80" spans="1:20" x14ac:dyDescent="0.25">
      <c r="A80" s="127" t="s">
        <v>288</v>
      </c>
      <c r="B80" s="128" t="s">
        <v>289</v>
      </c>
      <c r="C80" s="127" t="s">
        <v>194</v>
      </c>
      <c r="D80" s="127" t="s">
        <v>193</v>
      </c>
      <c r="E80" s="127" t="s">
        <v>194</v>
      </c>
      <c r="F80" s="127" t="s">
        <v>194</v>
      </c>
      <c r="G80" s="127" t="s">
        <v>194</v>
      </c>
      <c r="H80" s="127" t="s">
        <v>194</v>
      </c>
      <c r="I80" s="127" t="s">
        <v>194</v>
      </c>
      <c r="J80" s="127" t="s">
        <v>194</v>
      </c>
      <c r="K80" s="127" t="s">
        <v>194</v>
      </c>
      <c r="L80" s="127" t="s">
        <v>194</v>
      </c>
      <c r="M80" s="127" t="s">
        <v>194</v>
      </c>
      <c r="N80" s="127" t="s">
        <v>193</v>
      </c>
      <c r="O80" s="127" t="s">
        <v>193</v>
      </c>
      <c r="P80" s="127" t="s">
        <v>194</v>
      </c>
      <c r="Q80" s="127" t="s">
        <v>193</v>
      </c>
      <c r="R80" s="127" t="s">
        <v>193</v>
      </c>
      <c r="S80" s="127" t="s">
        <v>194</v>
      </c>
      <c r="T80" s="127" t="s">
        <v>194</v>
      </c>
    </row>
    <row r="81" spans="1:20" x14ac:dyDescent="0.25">
      <c r="A81" s="123" t="s">
        <v>288</v>
      </c>
      <c r="B81" s="124" t="s">
        <v>290</v>
      </c>
      <c r="C81" s="123" t="s">
        <v>194</v>
      </c>
      <c r="D81" s="123" t="s">
        <v>194</v>
      </c>
      <c r="E81" s="123" t="s">
        <v>194</v>
      </c>
      <c r="F81" s="123" t="s">
        <v>194</v>
      </c>
      <c r="G81" s="123" t="s">
        <v>194</v>
      </c>
      <c r="H81" s="123" t="s">
        <v>194</v>
      </c>
      <c r="I81" s="123" t="s">
        <v>194</v>
      </c>
      <c r="J81" s="123" t="s">
        <v>194</v>
      </c>
      <c r="K81" s="123" t="s">
        <v>193</v>
      </c>
      <c r="L81" s="123" t="s">
        <v>193</v>
      </c>
      <c r="M81" s="123" t="s">
        <v>193</v>
      </c>
      <c r="N81" s="123" t="s">
        <v>193</v>
      </c>
      <c r="O81" s="123" t="s">
        <v>193</v>
      </c>
      <c r="P81" s="123" t="s">
        <v>193</v>
      </c>
      <c r="Q81" s="123" t="s">
        <v>193</v>
      </c>
      <c r="R81" s="123" t="s">
        <v>193</v>
      </c>
      <c r="S81" s="123" t="s">
        <v>194</v>
      </c>
      <c r="T81" s="123" t="s">
        <v>194</v>
      </c>
    </row>
    <row r="82" spans="1:20" x14ac:dyDescent="0.25">
      <c r="A82" s="127" t="s">
        <v>288</v>
      </c>
      <c r="B82" s="128" t="s">
        <v>291</v>
      </c>
      <c r="C82" s="127" t="s">
        <v>194</v>
      </c>
      <c r="D82" s="127" t="s">
        <v>194</v>
      </c>
      <c r="E82" s="127" t="s">
        <v>194</v>
      </c>
      <c r="F82" s="127" t="s">
        <v>194</v>
      </c>
      <c r="G82" s="127" t="s">
        <v>194</v>
      </c>
      <c r="H82" s="127" t="s">
        <v>194</v>
      </c>
      <c r="I82" s="127" t="s">
        <v>193</v>
      </c>
      <c r="J82" s="127" t="s">
        <v>194</v>
      </c>
      <c r="K82" s="127" t="s">
        <v>194</v>
      </c>
      <c r="L82" s="127" t="s">
        <v>194</v>
      </c>
      <c r="M82" s="127" t="s">
        <v>194</v>
      </c>
      <c r="N82" s="127" t="s">
        <v>194</v>
      </c>
      <c r="O82" s="127" t="s">
        <v>194</v>
      </c>
      <c r="P82" s="127" t="s">
        <v>194</v>
      </c>
      <c r="Q82" s="127" t="s">
        <v>194</v>
      </c>
      <c r="R82" s="127" t="s">
        <v>194</v>
      </c>
      <c r="S82" s="127" t="s">
        <v>194</v>
      </c>
      <c r="T82" s="127" t="s">
        <v>194</v>
      </c>
    </row>
    <row r="83" spans="1:20" x14ac:dyDescent="0.25">
      <c r="A83" s="123" t="s">
        <v>288</v>
      </c>
      <c r="B83" s="124" t="s">
        <v>292</v>
      </c>
      <c r="C83" s="123" t="s">
        <v>194</v>
      </c>
      <c r="D83" s="123" t="s">
        <v>193</v>
      </c>
      <c r="E83" s="123" t="s">
        <v>194</v>
      </c>
      <c r="F83" s="123" t="s">
        <v>194</v>
      </c>
      <c r="G83" s="123" t="s">
        <v>194</v>
      </c>
      <c r="H83" s="123" t="s">
        <v>194</v>
      </c>
      <c r="I83" s="123" t="s">
        <v>194</v>
      </c>
      <c r="J83" s="123" t="s">
        <v>194</v>
      </c>
      <c r="K83" s="123" t="s">
        <v>194</v>
      </c>
      <c r="L83" s="123" t="s">
        <v>194</v>
      </c>
      <c r="M83" s="123" t="s">
        <v>194</v>
      </c>
      <c r="N83" s="123" t="s">
        <v>193</v>
      </c>
      <c r="O83" s="123" t="s">
        <v>193</v>
      </c>
      <c r="P83" s="123" t="s">
        <v>193</v>
      </c>
      <c r="Q83" s="123" t="s">
        <v>193</v>
      </c>
      <c r="R83" s="123" t="s">
        <v>193</v>
      </c>
      <c r="S83" s="123" t="s">
        <v>193</v>
      </c>
      <c r="T83" s="123" t="s">
        <v>194</v>
      </c>
    </row>
    <row r="84" spans="1:20" x14ac:dyDescent="0.25">
      <c r="A84" s="127" t="s">
        <v>288</v>
      </c>
      <c r="B84" s="128" t="s">
        <v>293</v>
      </c>
      <c r="C84" s="127" t="s">
        <v>194</v>
      </c>
      <c r="D84" s="127" t="s">
        <v>193</v>
      </c>
      <c r="E84" s="127" t="s">
        <v>194</v>
      </c>
      <c r="F84" s="127" t="s">
        <v>194</v>
      </c>
      <c r="G84" s="127" t="s">
        <v>194</v>
      </c>
      <c r="H84" s="127" t="s">
        <v>194</v>
      </c>
      <c r="I84" s="127" t="s">
        <v>194</v>
      </c>
      <c r="J84" s="127" t="s">
        <v>193</v>
      </c>
      <c r="K84" s="127" t="s">
        <v>194</v>
      </c>
      <c r="L84" s="127" t="s">
        <v>194</v>
      </c>
      <c r="M84" s="127" t="s">
        <v>194</v>
      </c>
      <c r="N84" s="127" t="s">
        <v>193</v>
      </c>
      <c r="O84" s="127" t="s">
        <v>193</v>
      </c>
      <c r="P84" s="127" t="s">
        <v>194</v>
      </c>
      <c r="Q84" s="127" t="s">
        <v>194</v>
      </c>
      <c r="R84" s="127" t="s">
        <v>193</v>
      </c>
      <c r="S84" s="127" t="s">
        <v>193</v>
      </c>
      <c r="T84" s="127" t="s">
        <v>194</v>
      </c>
    </row>
    <row r="85" spans="1:20" x14ac:dyDescent="0.25">
      <c r="A85" s="123" t="s">
        <v>294</v>
      </c>
      <c r="B85" s="124" t="s">
        <v>295</v>
      </c>
      <c r="C85" s="123" t="s">
        <v>194</v>
      </c>
      <c r="D85" s="123" t="s">
        <v>194</v>
      </c>
      <c r="E85" s="123" t="s">
        <v>194</v>
      </c>
      <c r="F85" s="123" t="s">
        <v>194</v>
      </c>
      <c r="G85" s="123" t="s">
        <v>194</v>
      </c>
      <c r="H85" s="123" t="s">
        <v>194</v>
      </c>
      <c r="I85" s="123" t="s">
        <v>194</v>
      </c>
      <c r="J85" s="123" t="s">
        <v>194</v>
      </c>
      <c r="K85" s="123" t="s">
        <v>194</v>
      </c>
      <c r="L85" s="123" t="s">
        <v>194</v>
      </c>
      <c r="M85" s="123" t="s">
        <v>194</v>
      </c>
      <c r="N85" s="123" t="s">
        <v>193</v>
      </c>
      <c r="O85" s="123" t="s">
        <v>193</v>
      </c>
      <c r="P85" s="123" t="s">
        <v>194</v>
      </c>
      <c r="Q85" s="123" t="s">
        <v>193</v>
      </c>
      <c r="R85" s="123" t="s">
        <v>194</v>
      </c>
      <c r="S85" s="123" t="s">
        <v>194</v>
      </c>
      <c r="T85" s="123" t="s">
        <v>194</v>
      </c>
    </row>
    <row r="86" spans="1:20" x14ac:dyDescent="0.25">
      <c r="A86" s="127" t="s">
        <v>294</v>
      </c>
      <c r="B86" s="128" t="s">
        <v>296</v>
      </c>
      <c r="C86" s="127" t="s">
        <v>194</v>
      </c>
      <c r="D86" s="127" t="s">
        <v>193</v>
      </c>
      <c r="E86" s="127" t="s">
        <v>194</v>
      </c>
      <c r="F86" s="127" t="s">
        <v>194</v>
      </c>
      <c r="G86" s="127" t="s">
        <v>194</v>
      </c>
      <c r="H86" s="127" t="s">
        <v>194</v>
      </c>
      <c r="I86" s="127" t="s">
        <v>193</v>
      </c>
      <c r="J86" s="127" t="s">
        <v>193</v>
      </c>
      <c r="K86" s="127" t="s">
        <v>193</v>
      </c>
      <c r="L86" s="127" t="s">
        <v>193</v>
      </c>
      <c r="M86" s="127" t="s">
        <v>194</v>
      </c>
      <c r="N86" s="127" t="s">
        <v>193</v>
      </c>
      <c r="O86" s="127" t="s">
        <v>193</v>
      </c>
      <c r="P86" s="127" t="s">
        <v>194</v>
      </c>
      <c r="Q86" s="127" t="s">
        <v>193</v>
      </c>
      <c r="R86" s="127" t="s">
        <v>194</v>
      </c>
      <c r="S86" s="127" t="s">
        <v>193</v>
      </c>
      <c r="T86" s="127" t="s">
        <v>194</v>
      </c>
    </row>
    <row r="87" spans="1:20" x14ac:dyDescent="0.25">
      <c r="A87" s="123" t="s">
        <v>294</v>
      </c>
      <c r="B87" s="124" t="s">
        <v>297</v>
      </c>
      <c r="C87" s="123" t="s">
        <v>194</v>
      </c>
      <c r="D87" s="123" t="s">
        <v>194</v>
      </c>
      <c r="E87" s="123" t="s">
        <v>194</v>
      </c>
      <c r="F87" s="123" t="s">
        <v>194</v>
      </c>
      <c r="G87" s="123" t="s">
        <v>194</v>
      </c>
      <c r="H87" s="123" t="s">
        <v>194</v>
      </c>
      <c r="I87" s="123" t="s">
        <v>194</v>
      </c>
      <c r="J87" s="123" t="s">
        <v>194</v>
      </c>
      <c r="K87" s="123" t="s">
        <v>194</v>
      </c>
      <c r="L87" s="123" t="s">
        <v>194</v>
      </c>
      <c r="M87" s="123" t="s">
        <v>194</v>
      </c>
      <c r="N87" s="123" t="s">
        <v>193</v>
      </c>
      <c r="O87" s="123" t="s">
        <v>193</v>
      </c>
      <c r="P87" s="123" t="s">
        <v>194</v>
      </c>
      <c r="Q87" s="123" t="s">
        <v>193</v>
      </c>
      <c r="R87" s="123" t="s">
        <v>194</v>
      </c>
      <c r="S87" s="123" t="s">
        <v>194</v>
      </c>
      <c r="T87" s="123" t="s">
        <v>194</v>
      </c>
    </row>
    <row r="88" spans="1:20" x14ac:dyDescent="0.25">
      <c r="A88" s="127" t="s">
        <v>294</v>
      </c>
      <c r="B88" s="128" t="s">
        <v>298</v>
      </c>
      <c r="C88" s="127" t="s">
        <v>194</v>
      </c>
      <c r="D88" s="127" t="s">
        <v>193</v>
      </c>
      <c r="E88" s="127" t="s">
        <v>194</v>
      </c>
      <c r="F88" s="127" t="s">
        <v>194</v>
      </c>
      <c r="G88" s="127" t="s">
        <v>194</v>
      </c>
      <c r="H88" s="127" t="s">
        <v>194</v>
      </c>
      <c r="I88" s="127" t="s">
        <v>194</v>
      </c>
      <c r="J88" s="127" t="s">
        <v>194</v>
      </c>
      <c r="K88" s="127" t="s">
        <v>194</v>
      </c>
      <c r="L88" s="127" t="s">
        <v>194</v>
      </c>
      <c r="M88" s="127" t="s">
        <v>194</v>
      </c>
      <c r="N88" s="127" t="s">
        <v>193</v>
      </c>
      <c r="O88" s="127" t="s">
        <v>193</v>
      </c>
      <c r="P88" s="127" t="s">
        <v>194</v>
      </c>
      <c r="Q88" s="127" t="s">
        <v>193</v>
      </c>
      <c r="R88" s="127" t="s">
        <v>193</v>
      </c>
      <c r="S88" s="127" t="s">
        <v>194</v>
      </c>
      <c r="T88" s="127" t="s">
        <v>194</v>
      </c>
    </row>
    <row r="89" spans="1:20" x14ac:dyDescent="0.25">
      <c r="A89" s="123" t="s">
        <v>294</v>
      </c>
      <c r="B89" s="124" t="s">
        <v>299</v>
      </c>
      <c r="C89" s="123" t="s">
        <v>194</v>
      </c>
      <c r="D89" s="123" t="s">
        <v>194</v>
      </c>
      <c r="E89" s="123" t="s">
        <v>194</v>
      </c>
      <c r="F89" s="123" t="s">
        <v>194</v>
      </c>
      <c r="G89" s="123" t="s">
        <v>194</v>
      </c>
      <c r="H89" s="123" t="s">
        <v>194</v>
      </c>
      <c r="I89" s="123" t="s">
        <v>194</v>
      </c>
      <c r="J89" s="123" t="s">
        <v>193</v>
      </c>
      <c r="K89" s="123" t="s">
        <v>194</v>
      </c>
      <c r="L89" s="123" t="s">
        <v>194</v>
      </c>
      <c r="M89" s="123" t="s">
        <v>194</v>
      </c>
      <c r="N89" s="123" t="s">
        <v>194</v>
      </c>
      <c r="O89" s="123" t="s">
        <v>193</v>
      </c>
      <c r="P89" s="123" t="s">
        <v>194</v>
      </c>
      <c r="Q89" s="123" t="s">
        <v>193</v>
      </c>
      <c r="R89" s="123" t="s">
        <v>194</v>
      </c>
      <c r="S89" s="123" t="s">
        <v>193</v>
      </c>
      <c r="T89" s="123" t="s">
        <v>194</v>
      </c>
    </row>
    <row r="90" spans="1:20" x14ac:dyDescent="0.25">
      <c r="A90" s="127" t="s">
        <v>294</v>
      </c>
      <c r="B90" s="128" t="s">
        <v>300</v>
      </c>
      <c r="C90" s="127" t="s">
        <v>194</v>
      </c>
      <c r="D90" s="127" t="s">
        <v>193</v>
      </c>
      <c r="E90" s="127" t="s">
        <v>194</v>
      </c>
      <c r="F90" s="127" t="s">
        <v>194</v>
      </c>
      <c r="G90" s="127" t="s">
        <v>194</v>
      </c>
      <c r="H90" s="127" t="s">
        <v>194</v>
      </c>
      <c r="I90" s="127" t="s">
        <v>194</v>
      </c>
      <c r="J90" s="127" t="s">
        <v>194</v>
      </c>
      <c r="K90" s="127" t="s">
        <v>194</v>
      </c>
      <c r="L90" s="127" t="s">
        <v>194</v>
      </c>
      <c r="M90" s="127" t="s">
        <v>194</v>
      </c>
      <c r="N90" s="127" t="s">
        <v>193</v>
      </c>
      <c r="O90" s="127" t="s">
        <v>193</v>
      </c>
      <c r="P90" s="127" t="s">
        <v>194</v>
      </c>
      <c r="Q90" s="127" t="s">
        <v>193</v>
      </c>
      <c r="R90" s="127" t="s">
        <v>194</v>
      </c>
      <c r="S90" s="127" t="s">
        <v>193</v>
      </c>
      <c r="T90" s="127" t="s">
        <v>194</v>
      </c>
    </row>
    <row r="91" spans="1:20" x14ac:dyDescent="0.25">
      <c r="A91" s="123" t="s">
        <v>294</v>
      </c>
      <c r="B91" s="124" t="s">
        <v>301</v>
      </c>
      <c r="C91" s="123" t="s">
        <v>194</v>
      </c>
      <c r="D91" s="123" t="s">
        <v>194</v>
      </c>
      <c r="E91" s="123" t="s">
        <v>194</v>
      </c>
      <c r="F91" s="123" t="s">
        <v>194</v>
      </c>
      <c r="G91" s="123" t="s">
        <v>194</v>
      </c>
      <c r="H91" s="123" t="s">
        <v>194</v>
      </c>
      <c r="I91" s="123" t="s">
        <v>194</v>
      </c>
      <c r="J91" s="123" t="s">
        <v>194</v>
      </c>
      <c r="K91" s="123" t="s">
        <v>194</v>
      </c>
      <c r="L91" s="123" t="s">
        <v>194</v>
      </c>
      <c r="M91" s="123" t="s">
        <v>194</v>
      </c>
      <c r="N91" s="123" t="s">
        <v>193</v>
      </c>
      <c r="O91" s="123" t="s">
        <v>193</v>
      </c>
      <c r="P91" s="123" t="s">
        <v>193</v>
      </c>
      <c r="Q91" s="123" t="s">
        <v>193</v>
      </c>
      <c r="R91" s="123" t="s">
        <v>194</v>
      </c>
      <c r="S91" s="123" t="s">
        <v>193</v>
      </c>
      <c r="T91" s="123" t="s">
        <v>194</v>
      </c>
    </row>
    <row r="92" spans="1:20" x14ac:dyDescent="0.25">
      <c r="A92" s="127" t="s">
        <v>294</v>
      </c>
      <c r="B92" s="128" t="s">
        <v>302</v>
      </c>
      <c r="C92" s="127" t="s">
        <v>194</v>
      </c>
      <c r="D92" s="127" t="s">
        <v>193</v>
      </c>
      <c r="E92" s="127" t="s">
        <v>194</v>
      </c>
      <c r="F92" s="127" t="s">
        <v>194</v>
      </c>
      <c r="G92" s="127" t="s">
        <v>194</v>
      </c>
      <c r="H92" s="127" t="s">
        <v>194</v>
      </c>
      <c r="I92" s="127" t="s">
        <v>194</v>
      </c>
      <c r="J92" s="127" t="s">
        <v>194</v>
      </c>
      <c r="K92" s="127" t="s">
        <v>194</v>
      </c>
      <c r="L92" s="127" t="s">
        <v>194</v>
      </c>
      <c r="M92" s="127" t="s">
        <v>194</v>
      </c>
      <c r="N92" s="127" t="s">
        <v>193</v>
      </c>
      <c r="O92" s="127" t="s">
        <v>193</v>
      </c>
      <c r="P92" s="127" t="s">
        <v>194</v>
      </c>
      <c r="Q92" s="127" t="s">
        <v>193</v>
      </c>
      <c r="R92" s="127" t="s">
        <v>194</v>
      </c>
      <c r="S92" s="127" t="s">
        <v>193</v>
      </c>
      <c r="T92" s="127" t="s">
        <v>194</v>
      </c>
    </row>
    <row r="93" spans="1:20" x14ac:dyDescent="0.25">
      <c r="A93" s="123" t="s">
        <v>294</v>
      </c>
      <c r="B93" s="124" t="s">
        <v>303</v>
      </c>
      <c r="C93" s="123" t="s">
        <v>194</v>
      </c>
      <c r="D93" s="123" t="s">
        <v>193</v>
      </c>
      <c r="E93" s="123" t="s">
        <v>194</v>
      </c>
      <c r="F93" s="123" t="s">
        <v>194</v>
      </c>
      <c r="G93" s="123" t="s">
        <v>194</v>
      </c>
      <c r="H93" s="123" t="s">
        <v>194</v>
      </c>
      <c r="I93" s="123" t="s">
        <v>193</v>
      </c>
      <c r="J93" s="123" t="s">
        <v>194</v>
      </c>
      <c r="K93" s="123" t="s">
        <v>193</v>
      </c>
      <c r="L93" s="123" t="s">
        <v>194</v>
      </c>
      <c r="M93" s="123" t="s">
        <v>194</v>
      </c>
      <c r="N93" s="123" t="s">
        <v>193</v>
      </c>
      <c r="O93" s="123" t="s">
        <v>193</v>
      </c>
      <c r="P93" s="123" t="s">
        <v>194</v>
      </c>
      <c r="Q93" s="123" t="s">
        <v>193</v>
      </c>
      <c r="R93" s="123" t="s">
        <v>194</v>
      </c>
      <c r="S93" s="123" t="s">
        <v>193</v>
      </c>
      <c r="T93" s="123" t="s">
        <v>194</v>
      </c>
    </row>
    <row r="94" spans="1:20" x14ac:dyDescent="0.25">
      <c r="A94" s="127" t="s">
        <v>304</v>
      </c>
      <c r="B94" s="128" t="s">
        <v>305</v>
      </c>
      <c r="C94" s="127" t="s">
        <v>194</v>
      </c>
      <c r="D94" s="127" t="s">
        <v>193</v>
      </c>
      <c r="E94" s="127" t="s">
        <v>194</v>
      </c>
      <c r="F94" s="127" t="s">
        <v>194</v>
      </c>
      <c r="G94" s="127" t="s">
        <v>194</v>
      </c>
      <c r="H94" s="127" t="s">
        <v>193</v>
      </c>
      <c r="I94" s="127" t="s">
        <v>194</v>
      </c>
      <c r="J94" s="127" t="s">
        <v>193</v>
      </c>
      <c r="K94" s="127" t="s">
        <v>193</v>
      </c>
      <c r="L94" s="127" t="s">
        <v>194</v>
      </c>
      <c r="M94" s="127" t="s">
        <v>194</v>
      </c>
      <c r="N94" s="127" t="s">
        <v>193</v>
      </c>
      <c r="O94" s="127" t="s">
        <v>193</v>
      </c>
      <c r="P94" s="127" t="s">
        <v>193</v>
      </c>
      <c r="Q94" s="127" t="s">
        <v>193</v>
      </c>
      <c r="R94" s="127" t="s">
        <v>194</v>
      </c>
      <c r="S94" s="127" t="s">
        <v>193</v>
      </c>
      <c r="T94" s="127" t="s">
        <v>194</v>
      </c>
    </row>
    <row r="95" spans="1:20" x14ac:dyDescent="0.25">
      <c r="A95" s="123" t="s">
        <v>304</v>
      </c>
      <c r="B95" s="124" t="s">
        <v>306</v>
      </c>
      <c r="C95" s="123" t="s">
        <v>194</v>
      </c>
      <c r="D95" s="123" t="s">
        <v>193</v>
      </c>
      <c r="E95" s="123" t="s">
        <v>194</v>
      </c>
      <c r="F95" s="123" t="s">
        <v>194</v>
      </c>
      <c r="G95" s="123" t="s">
        <v>194</v>
      </c>
      <c r="H95" s="123" t="s">
        <v>194</v>
      </c>
      <c r="I95" s="123" t="s">
        <v>194</v>
      </c>
      <c r="J95" s="123" t="s">
        <v>194</v>
      </c>
      <c r="K95" s="123" t="s">
        <v>194</v>
      </c>
      <c r="L95" s="123" t="s">
        <v>193</v>
      </c>
      <c r="M95" s="123" t="s">
        <v>194</v>
      </c>
      <c r="N95" s="123" t="s">
        <v>193</v>
      </c>
      <c r="O95" s="123" t="s">
        <v>193</v>
      </c>
      <c r="P95" s="123" t="s">
        <v>193</v>
      </c>
      <c r="Q95" s="123" t="s">
        <v>193</v>
      </c>
      <c r="R95" s="123" t="s">
        <v>193</v>
      </c>
      <c r="S95" s="123" t="s">
        <v>194</v>
      </c>
      <c r="T95" s="123" t="s">
        <v>194</v>
      </c>
    </row>
    <row r="96" spans="1:20" x14ac:dyDescent="0.25">
      <c r="A96" s="127" t="s">
        <v>304</v>
      </c>
      <c r="B96" s="128" t="s">
        <v>307</v>
      </c>
      <c r="C96" s="127" t="s">
        <v>194</v>
      </c>
      <c r="D96" s="127" t="s">
        <v>194</v>
      </c>
      <c r="E96" s="127" t="s">
        <v>194</v>
      </c>
      <c r="F96" s="127" t="s">
        <v>194</v>
      </c>
      <c r="G96" s="127" t="s">
        <v>194</v>
      </c>
      <c r="H96" s="127" t="s">
        <v>194</v>
      </c>
      <c r="I96" s="127" t="s">
        <v>193</v>
      </c>
      <c r="J96" s="127" t="s">
        <v>194</v>
      </c>
      <c r="K96" s="127" t="s">
        <v>193</v>
      </c>
      <c r="L96" s="127" t="s">
        <v>194</v>
      </c>
      <c r="M96" s="127" t="s">
        <v>194</v>
      </c>
      <c r="N96" s="127" t="s">
        <v>193</v>
      </c>
      <c r="O96" s="127" t="s">
        <v>193</v>
      </c>
      <c r="P96" s="127" t="s">
        <v>193</v>
      </c>
      <c r="Q96" s="127" t="s">
        <v>193</v>
      </c>
      <c r="R96" s="127" t="s">
        <v>193</v>
      </c>
      <c r="S96" s="127" t="s">
        <v>194</v>
      </c>
      <c r="T96" s="127" t="s">
        <v>194</v>
      </c>
    </row>
    <row r="97" spans="1:20" x14ac:dyDescent="0.25">
      <c r="A97" s="123" t="s">
        <v>304</v>
      </c>
      <c r="B97" s="124" t="s">
        <v>308</v>
      </c>
      <c r="C97" s="123" t="s">
        <v>194</v>
      </c>
      <c r="D97" s="123" t="s">
        <v>193</v>
      </c>
      <c r="E97" s="123" t="s">
        <v>194</v>
      </c>
      <c r="F97" s="123" t="s">
        <v>194</v>
      </c>
      <c r="G97" s="123" t="s">
        <v>194</v>
      </c>
      <c r="H97" s="123" t="s">
        <v>194</v>
      </c>
      <c r="I97" s="123" t="s">
        <v>194</v>
      </c>
      <c r="J97" s="123" t="s">
        <v>193</v>
      </c>
      <c r="K97" s="123" t="s">
        <v>193</v>
      </c>
      <c r="L97" s="123" t="s">
        <v>194</v>
      </c>
      <c r="M97" s="123" t="s">
        <v>194</v>
      </c>
      <c r="N97" s="123" t="s">
        <v>193</v>
      </c>
      <c r="O97" s="123" t="s">
        <v>193</v>
      </c>
      <c r="P97" s="123" t="s">
        <v>193</v>
      </c>
      <c r="Q97" s="123" t="s">
        <v>193</v>
      </c>
      <c r="R97" s="123" t="s">
        <v>193</v>
      </c>
      <c r="S97" s="123" t="s">
        <v>194</v>
      </c>
      <c r="T97" s="123" t="s">
        <v>194</v>
      </c>
    </row>
    <row r="98" spans="1:20" x14ac:dyDescent="0.25">
      <c r="A98" s="127" t="s">
        <v>304</v>
      </c>
      <c r="B98" s="128" t="s">
        <v>309</v>
      </c>
      <c r="C98" s="127" t="s">
        <v>194</v>
      </c>
      <c r="D98" s="127" t="s">
        <v>194</v>
      </c>
      <c r="E98" s="127" t="s">
        <v>194</v>
      </c>
      <c r="F98" s="127" t="s">
        <v>194</v>
      </c>
      <c r="G98" s="127" t="s">
        <v>194</v>
      </c>
      <c r="H98" s="127" t="s">
        <v>194</v>
      </c>
      <c r="I98" s="127" t="s">
        <v>193</v>
      </c>
      <c r="J98" s="127" t="s">
        <v>194</v>
      </c>
      <c r="K98" s="127" t="s">
        <v>194</v>
      </c>
      <c r="L98" s="127" t="s">
        <v>194</v>
      </c>
      <c r="M98" s="127" t="s">
        <v>194</v>
      </c>
      <c r="N98" s="127" t="s">
        <v>193</v>
      </c>
      <c r="O98" s="127" t="s">
        <v>193</v>
      </c>
      <c r="P98" s="127" t="s">
        <v>194</v>
      </c>
      <c r="Q98" s="127" t="s">
        <v>193</v>
      </c>
      <c r="R98" s="127" t="s">
        <v>193</v>
      </c>
      <c r="S98" s="127" t="s">
        <v>193</v>
      </c>
      <c r="T98" s="127" t="s">
        <v>194</v>
      </c>
    </row>
    <row r="99" spans="1:20" x14ac:dyDescent="0.25">
      <c r="A99" s="123" t="s">
        <v>304</v>
      </c>
      <c r="B99" s="124" t="s">
        <v>310</v>
      </c>
      <c r="C99" s="123" t="s">
        <v>194</v>
      </c>
      <c r="D99" s="123" t="s">
        <v>194</v>
      </c>
      <c r="E99" s="123" t="s">
        <v>194</v>
      </c>
      <c r="F99" s="123" t="s">
        <v>194</v>
      </c>
      <c r="G99" s="123" t="s">
        <v>194</v>
      </c>
      <c r="H99" s="123" t="s">
        <v>194</v>
      </c>
      <c r="I99" s="123" t="s">
        <v>194</v>
      </c>
      <c r="J99" s="123" t="s">
        <v>194</v>
      </c>
      <c r="K99" s="123" t="s">
        <v>194</v>
      </c>
      <c r="L99" s="123" t="s">
        <v>193</v>
      </c>
      <c r="M99" s="123" t="s">
        <v>194</v>
      </c>
      <c r="N99" s="123" t="s">
        <v>193</v>
      </c>
      <c r="O99" s="123" t="s">
        <v>193</v>
      </c>
      <c r="P99" s="123" t="s">
        <v>194</v>
      </c>
      <c r="Q99" s="123" t="s">
        <v>193</v>
      </c>
      <c r="R99" s="123" t="s">
        <v>194</v>
      </c>
      <c r="S99" s="123" t="s">
        <v>194</v>
      </c>
      <c r="T99" s="123" t="s">
        <v>194</v>
      </c>
    </row>
    <row r="100" spans="1:20" x14ac:dyDescent="0.25">
      <c r="A100" s="127" t="s">
        <v>304</v>
      </c>
      <c r="B100" s="128" t="s">
        <v>311</v>
      </c>
      <c r="C100" s="127" t="s">
        <v>194</v>
      </c>
      <c r="D100" s="127" t="s">
        <v>194</v>
      </c>
      <c r="E100" s="127" t="s">
        <v>194</v>
      </c>
      <c r="F100" s="127" t="s">
        <v>194</v>
      </c>
      <c r="G100" s="127" t="s">
        <v>194</v>
      </c>
      <c r="H100" s="127" t="s">
        <v>194</v>
      </c>
      <c r="I100" s="127" t="s">
        <v>194</v>
      </c>
      <c r="J100" s="127" t="s">
        <v>194</v>
      </c>
      <c r="K100" s="127" t="s">
        <v>194</v>
      </c>
      <c r="L100" s="127" t="s">
        <v>194</v>
      </c>
      <c r="M100" s="127" t="s">
        <v>194</v>
      </c>
      <c r="N100" s="127" t="s">
        <v>193</v>
      </c>
      <c r="O100" s="127" t="s">
        <v>194</v>
      </c>
      <c r="P100" s="127" t="s">
        <v>194</v>
      </c>
      <c r="Q100" s="127" t="s">
        <v>193</v>
      </c>
      <c r="R100" s="127" t="s">
        <v>194</v>
      </c>
      <c r="S100" s="127" t="s">
        <v>194</v>
      </c>
      <c r="T100" s="127" t="s">
        <v>194</v>
      </c>
    </row>
    <row r="101" spans="1:20" x14ac:dyDescent="0.25">
      <c r="A101" s="123" t="s">
        <v>304</v>
      </c>
      <c r="B101" s="124" t="s">
        <v>312</v>
      </c>
      <c r="C101" s="123" t="s">
        <v>194</v>
      </c>
      <c r="D101" s="123" t="s">
        <v>193</v>
      </c>
      <c r="E101" s="123" t="s">
        <v>194</v>
      </c>
      <c r="F101" s="123" t="s">
        <v>194</v>
      </c>
      <c r="G101" s="123" t="s">
        <v>194</v>
      </c>
      <c r="H101" s="123" t="s">
        <v>194</v>
      </c>
      <c r="I101" s="123" t="s">
        <v>193</v>
      </c>
      <c r="J101" s="123" t="s">
        <v>194</v>
      </c>
      <c r="K101" s="123" t="s">
        <v>194</v>
      </c>
      <c r="L101" s="123" t="s">
        <v>194</v>
      </c>
      <c r="M101" s="123" t="s">
        <v>194</v>
      </c>
      <c r="N101" s="123" t="s">
        <v>193</v>
      </c>
      <c r="O101" s="123" t="s">
        <v>193</v>
      </c>
      <c r="P101" s="123" t="s">
        <v>194</v>
      </c>
      <c r="Q101" s="123" t="s">
        <v>193</v>
      </c>
      <c r="R101" s="123" t="s">
        <v>193</v>
      </c>
      <c r="S101" s="123" t="s">
        <v>193</v>
      </c>
      <c r="T101" s="123" t="s">
        <v>194</v>
      </c>
    </row>
    <row r="102" spans="1:20" x14ac:dyDescent="0.25">
      <c r="A102" s="127" t="s">
        <v>304</v>
      </c>
      <c r="B102" s="128" t="s">
        <v>313</v>
      </c>
      <c r="C102" s="127" t="s">
        <v>194</v>
      </c>
      <c r="D102" s="127" t="s">
        <v>193</v>
      </c>
      <c r="E102" s="127" t="s">
        <v>194</v>
      </c>
      <c r="F102" s="127" t="s">
        <v>194</v>
      </c>
      <c r="G102" s="127" t="s">
        <v>194</v>
      </c>
      <c r="H102" s="127" t="s">
        <v>194</v>
      </c>
      <c r="I102" s="127" t="s">
        <v>193</v>
      </c>
      <c r="J102" s="127" t="s">
        <v>194</v>
      </c>
      <c r="K102" s="127" t="s">
        <v>193</v>
      </c>
      <c r="L102" s="127" t="s">
        <v>194</v>
      </c>
      <c r="M102" s="127" t="s">
        <v>194</v>
      </c>
      <c r="N102" s="127" t="s">
        <v>194</v>
      </c>
      <c r="O102" s="127" t="s">
        <v>193</v>
      </c>
      <c r="P102" s="127" t="s">
        <v>193</v>
      </c>
      <c r="Q102" s="127" t="s">
        <v>193</v>
      </c>
      <c r="R102" s="127" t="s">
        <v>194</v>
      </c>
      <c r="S102" s="127" t="s">
        <v>193</v>
      </c>
      <c r="T102" s="127" t="s">
        <v>194</v>
      </c>
    </row>
    <row r="103" spans="1:20" x14ac:dyDescent="0.25">
      <c r="A103" s="123" t="s">
        <v>314</v>
      </c>
      <c r="B103" s="124" t="s">
        <v>315</v>
      </c>
      <c r="C103" s="123" t="s">
        <v>194</v>
      </c>
      <c r="D103" s="123" t="s">
        <v>194</v>
      </c>
      <c r="E103" s="123" t="s">
        <v>194</v>
      </c>
      <c r="F103" s="123" t="s">
        <v>194</v>
      </c>
      <c r="G103" s="123" t="s">
        <v>194</v>
      </c>
      <c r="H103" s="123" t="s">
        <v>194</v>
      </c>
      <c r="I103" s="123" t="s">
        <v>194</v>
      </c>
      <c r="J103" s="123" t="s">
        <v>194</v>
      </c>
      <c r="K103" s="123" t="s">
        <v>194</v>
      </c>
      <c r="L103" s="123" t="s">
        <v>194</v>
      </c>
      <c r="M103" s="123" t="s">
        <v>194</v>
      </c>
      <c r="N103" s="123" t="s">
        <v>193</v>
      </c>
      <c r="O103" s="123" t="s">
        <v>193</v>
      </c>
      <c r="P103" s="123" t="s">
        <v>194</v>
      </c>
      <c r="Q103" s="123" t="s">
        <v>193</v>
      </c>
      <c r="R103" s="123" t="s">
        <v>194</v>
      </c>
      <c r="S103" s="123" t="s">
        <v>193</v>
      </c>
      <c r="T103" s="123" t="s">
        <v>194</v>
      </c>
    </row>
    <row r="104" spans="1:20" x14ac:dyDescent="0.25">
      <c r="A104" s="127" t="s">
        <v>314</v>
      </c>
      <c r="B104" s="128" t="s">
        <v>316</v>
      </c>
      <c r="C104" s="127" t="s">
        <v>194</v>
      </c>
      <c r="D104" s="127" t="s">
        <v>193</v>
      </c>
      <c r="E104" s="127" t="s">
        <v>194</v>
      </c>
      <c r="F104" s="127" t="s">
        <v>194</v>
      </c>
      <c r="G104" s="127" t="s">
        <v>194</v>
      </c>
      <c r="H104" s="127" t="s">
        <v>194</v>
      </c>
      <c r="I104" s="127" t="s">
        <v>194</v>
      </c>
      <c r="J104" s="127" t="s">
        <v>194</v>
      </c>
      <c r="K104" s="127" t="s">
        <v>194</v>
      </c>
      <c r="L104" s="127" t="s">
        <v>194</v>
      </c>
      <c r="M104" s="127" t="s">
        <v>194</v>
      </c>
      <c r="N104" s="127" t="s">
        <v>193</v>
      </c>
      <c r="O104" s="127" t="s">
        <v>193</v>
      </c>
      <c r="P104" s="127" t="s">
        <v>194</v>
      </c>
      <c r="Q104" s="127" t="s">
        <v>193</v>
      </c>
      <c r="R104" s="127" t="s">
        <v>194</v>
      </c>
      <c r="S104" s="127" t="s">
        <v>193</v>
      </c>
      <c r="T104" s="127" t="s">
        <v>194</v>
      </c>
    </row>
    <row r="105" spans="1:20" x14ac:dyDescent="0.25">
      <c r="A105" s="123" t="s">
        <v>314</v>
      </c>
      <c r="B105" s="124" t="s">
        <v>317</v>
      </c>
      <c r="C105" s="123" t="s">
        <v>194</v>
      </c>
      <c r="D105" s="123" t="s">
        <v>194</v>
      </c>
      <c r="E105" s="123" t="s">
        <v>194</v>
      </c>
      <c r="F105" s="123" t="s">
        <v>194</v>
      </c>
      <c r="G105" s="123" t="s">
        <v>194</v>
      </c>
      <c r="H105" s="123" t="s">
        <v>194</v>
      </c>
      <c r="I105" s="123" t="s">
        <v>194</v>
      </c>
      <c r="J105" s="123" t="s">
        <v>193</v>
      </c>
      <c r="K105" s="123" t="s">
        <v>194</v>
      </c>
      <c r="L105" s="123" t="s">
        <v>193</v>
      </c>
      <c r="M105" s="123" t="s">
        <v>194</v>
      </c>
      <c r="N105" s="123" t="s">
        <v>193</v>
      </c>
      <c r="O105" s="123" t="s">
        <v>193</v>
      </c>
      <c r="P105" s="123" t="s">
        <v>194</v>
      </c>
      <c r="Q105" s="123" t="s">
        <v>193</v>
      </c>
      <c r="R105" s="123" t="s">
        <v>194</v>
      </c>
      <c r="S105" s="123" t="s">
        <v>193</v>
      </c>
      <c r="T105" s="123" t="s">
        <v>194</v>
      </c>
    </row>
    <row r="106" spans="1:20" x14ac:dyDescent="0.25">
      <c r="A106" s="127" t="s">
        <v>314</v>
      </c>
      <c r="B106" s="128" t="s">
        <v>318</v>
      </c>
      <c r="C106" s="127" t="s">
        <v>194</v>
      </c>
      <c r="D106" s="127" t="s">
        <v>193</v>
      </c>
      <c r="E106" s="127" t="s">
        <v>194</v>
      </c>
      <c r="F106" s="127" t="s">
        <v>194</v>
      </c>
      <c r="G106" s="127" t="s">
        <v>194</v>
      </c>
      <c r="H106" s="127" t="s">
        <v>194</v>
      </c>
      <c r="I106" s="127" t="s">
        <v>193</v>
      </c>
      <c r="J106" s="127" t="s">
        <v>193</v>
      </c>
      <c r="K106" s="127" t="s">
        <v>194</v>
      </c>
      <c r="L106" s="127" t="s">
        <v>194</v>
      </c>
      <c r="M106" s="127" t="s">
        <v>194</v>
      </c>
      <c r="N106" s="127" t="s">
        <v>193</v>
      </c>
      <c r="O106" s="127" t="s">
        <v>193</v>
      </c>
      <c r="P106" s="127" t="s">
        <v>193</v>
      </c>
      <c r="Q106" s="127" t="s">
        <v>193</v>
      </c>
      <c r="R106" s="127" t="s">
        <v>193</v>
      </c>
      <c r="S106" s="127" t="s">
        <v>193</v>
      </c>
      <c r="T106" s="127" t="s">
        <v>194</v>
      </c>
    </row>
    <row r="107" spans="1:20" x14ac:dyDescent="0.25">
      <c r="A107" s="123" t="s">
        <v>319</v>
      </c>
      <c r="B107" s="124" t="s">
        <v>320</v>
      </c>
      <c r="C107" s="123" t="s">
        <v>194</v>
      </c>
      <c r="D107" s="123" t="s">
        <v>193</v>
      </c>
      <c r="E107" s="123" t="s">
        <v>193</v>
      </c>
      <c r="F107" s="123" t="s">
        <v>194</v>
      </c>
      <c r="G107" s="123" t="s">
        <v>193</v>
      </c>
      <c r="H107" s="123" t="s">
        <v>194</v>
      </c>
      <c r="I107" s="123" t="s">
        <v>194</v>
      </c>
      <c r="J107" s="123" t="s">
        <v>193</v>
      </c>
      <c r="K107" s="123" t="s">
        <v>194</v>
      </c>
      <c r="L107" s="123" t="s">
        <v>194</v>
      </c>
      <c r="M107" s="123" t="s">
        <v>194</v>
      </c>
      <c r="N107" s="123" t="s">
        <v>193</v>
      </c>
      <c r="O107" s="123" t="s">
        <v>193</v>
      </c>
      <c r="P107" s="123" t="s">
        <v>194</v>
      </c>
      <c r="Q107" s="123" t="s">
        <v>193</v>
      </c>
      <c r="R107" s="123" t="s">
        <v>194</v>
      </c>
      <c r="S107" s="123" t="s">
        <v>193</v>
      </c>
      <c r="T107" s="123" t="s">
        <v>194</v>
      </c>
    </row>
    <row r="108" spans="1:20" x14ac:dyDescent="0.25">
      <c r="A108" s="127" t="s">
        <v>321</v>
      </c>
      <c r="B108" s="128" t="s">
        <v>322</v>
      </c>
      <c r="C108" s="127" t="s">
        <v>193</v>
      </c>
      <c r="D108" s="127" t="s">
        <v>194</v>
      </c>
      <c r="E108" s="127" t="s">
        <v>194</v>
      </c>
      <c r="F108" s="127" t="s">
        <v>194</v>
      </c>
      <c r="G108" s="127" t="s">
        <v>194</v>
      </c>
      <c r="H108" s="127" t="s">
        <v>194</v>
      </c>
      <c r="I108" s="127" t="s">
        <v>193</v>
      </c>
      <c r="J108" s="127" t="s">
        <v>193</v>
      </c>
      <c r="K108" s="127" t="s">
        <v>193</v>
      </c>
      <c r="L108" s="127" t="s">
        <v>194</v>
      </c>
      <c r="M108" s="127" t="s">
        <v>194</v>
      </c>
      <c r="N108" s="127" t="s">
        <v>194</v>
      </c>
      <c r="O108" s="127" t="s">
        <v>193</v>
      </c>
      <c r="P108" s="127" t="s">
        <v>194</v>
      </c>
      <c r="Q108" s="127" t="s">
        <v>194</v>
      </c>
      <c r="R108" s="127" t="s">
        <v>193</v>
      </c>
      <c r="S108" s="127" t="s">
        <v>193</v>
      </c>
      <c r="T108" s="127" t="s">
        <v>193</v>
      </c>
    </row>
    <row r="109" spans="1:20" x14ac:dyDescent="0.25">
      <c r="A109" s="123" t="s">
        <v>323</v>
      </c>
      <c r="B109" s="124" t="s">
        <v>324</v>
      </c>
      <c r="C109" s="123" t="s">
        <v>194</v>
      </c>
      <c r="D109" s="123" t="s">
        <v>194</v>
      </c>
      <c r="E109" s="123" t="s">
        <v>194</v>
      </c>
      <c r="F109" s="123" t="s">
        <v>194</v>
      </c>
      <c r="G109" s="123" t="s">
        <v>194</v>
      </c>
      <c r="H109" s="123" t="s">
        <v>194</v>
      </c>
      <c r="I109" s="123" t="s">
        <v>193</v>
      </c>
      <c r="J109" s="123" t="s">
        <v>193</v>
      </c>
      <c r="K109" s="123" t="s">
        <v>194</v>
      </c>
      <c r="L109" s="123" t="s">
        <v>194</v>
      </c>
      <c r="M109" s="123" t="s">
        <v>194</v>
      </c>
      <c r="N109" s="123" t="s">
        <v>193</v>
      </c>
      <c r="O109" s="123" t="s">
        <v>193</v>
      </c>
      <c r="P109" s="123" t="s">
        <v>193</v>
      </c>
      <c r="Q109" s="123" t="s">
        <v>193</v>
      </c>
      <c r="R109" s="123" t="s">
        <v>193</v>
      </c>
      <c r="S109" s="123" t="s">
        <v>193</v>
      </c>
      <c r="T109" s="123" t="s">
        <v>194</v>
      </c>
    </row>
    <row r="110" spans="1:20" x14ac:dyDescent="0.25">
      <c r="A110" s="127" t="s">
        <v>325</v>
      </c>
      <c r="B110" s="128" t="s">
        <v>326</v>
      </c>
      <c r="C110" s="127" t="s">
        <v>194</v>
      </c>
      <c r="D110" s="127" t="s">
        <v>194</v>
      </c>
      <c r="E110" s="127" t="s">
        <v>194</v>
      </c>
      <c r="F110" s="127" t="s">
        <v>194</v>
      </c>
      <c r="G110" s="127" t="s">
        <v>194</v>
      </c>
      <c r="H110" s="127" t="s">
        <v>194</v>
      </c>
      <c r="I110" s="127" t="s">
        <v>194</v>
      </c>
      <c r="J110" s="127" t="s">
        <v>194</v>
      </c>
      <c r="K110" s="127" t="s">
        <v>194</v>
      </c>
      <c r="L110" s="127" t="s">
        <v>194</v>
      </c>
      <c r="M110" s="127" t="s">
        <v>194</v>
      </c>
      <c r="N110" s="127" t="s">
        <v>194</v>
      </c>
      <c r="O110" s="127" t="s">
        <v>194</v>
      </c>
      <c r="P110" s="127" t="s">
        <v>194</v>
      </c>
      <c r="Q110" s="127" t="s">
        <v>194</v>
      </c>
      <c r="R110" s="127" t="s">
        <v>194</v>
      </c>
      <c r="S110" s="127" t="s">
        <v>194</v>
      </c>
      <c r="T110" s="127" t="s">
        <v>194</v>
      </c>
    </row>
    <row r="111" spans="1:20" x14ac:dyDescent="0.25">
      <c r="A111" s="123" t="s">
        <v>325</v>
      </c>
      <c r="B111" s="124" t="s">
        <v>327</v>
      </c>
      <c r="C111" s="123" t="s">
        <v>194</v>
      </c>
      <c r="D111" s="123" t="s">
        <v>193</v>
      </c>
      <c r="E111" s="123" t="s">
        <v>193</v>
      </c>
      <c r="F111" s="123" t="s">
        <v>194</v>
      </c>
      <c r="G111" s="123" t="s">
        <v>194</v>
      </c>
      <c r="H111" s="123" t="s">
        <v>194</v>
      </c>
      <c r="I111" s="123" t="s">
        <v>194</v>
      </c>
      <c r="J111" s="123" t="s">
        <v>194</v>
      </c>
      <c r="K111" s="123" t="s">
        <v>194</v>
      </c>
      <c r="L111" s="123" t="s">
        <v>194</v>
      </c>
      <c r="M111" s="123" t="s">
        <v>194</v>
      </c>
      <c r="N111" s="123" t="s">
        <v>193</v>
      </c>
      <c r="O111" s="123" t="s">
        <v>193</v>
      </c>
      <c r="P111" s="123" t="s">
        <v>194</v>
      </c>
      <c r="Q111" s="123" t="s">
        <v>193</v>
      </c>
      <c r="R111" s="123" t="s">
        <v>194</v>
      </c>
      <c r="S111" s="123" t="s">
        <v>194</v>
      </c>
      <c r="T111" s="123" t="s">
        <v>194</v>
      </c>
    </row>
    <row r="112" spans="1:20" x14ac:dyDescent="0.25">
      <c r="A112" s="127" t="s">
        <v>325</v>
      </c>
      <c r="B112" s="128" t="s">
        <v>328</v>
      </c>
      <c r="C112" s="127" t="s">
        <v>194</v>
      </c>
      <c r="D112" s="127" t="s">
        <v>194</v>
      </c>
      <c r="E112" s="127" t="s">
        <v>194</v>
      </c>
      <c r="F112" s="127" t="s">
        <v>194</v>
      </c>
      <c r="G112" s="127" t="s">
        <v>194</v>
      </c>
      <c r="H112" s="127" t="s">
        <v>194</v>
      </c>
      <c r="I112" s="127" t="s">
        <v>194</v>
      </c>
      <c r="J112" s="127" t="s">
        <v>193</v>
      </c>
      <c r="K112" s="127" t="s">
        <v>194</v>
      </c>
      <c r="L112" s="127" t="s">
        <v>194</v>
      </c>
      <c r="M112" s="127" t="s">
        <v>194</v>
      </c>
      <c r="N112" s="127" t="s">
        <v>193</v>
      </c>
      <c r="O112" s="127" t="s">
        <v>193</v>
      </c>
      <c r="P112" s="127" t="s">
        <v>194</v>
      </c>
      <c r="Q112" s="127" t="s">
        <v>193</v>
      </c>
      <c r="R112" s="127" t="s">
        <v>193</v>
      </c>
      <c r="S112" s="127" t="s">
        <v>193</v>
      </c>
      <c r="T112" s="127" t="s">
        <v>194</v>
      </c>
    </row>
    <row r="113" spans="1:20" x14ac:dyDescent="0.25">
      <c r="A113" s="123" t="s">
        <v>325</v>
      </c>
      <c r="B113" s="124" t="s">
        <v>329</v>
      </c>
      <c r="C113" s="123" t="s">
        <v>194</v>
      </c>
      <c r="D113" s="123" t="s">
        <v>194</v>
      </c>
      <c r="E113" s="123" t="s">
        <v>194</v>
      </c>
      <c r="F113" s="123" t="s">
        <v>194</v>
      </c>
      <c r="G113" s="123" t="s">
        <v>194</v>
      </c>
      <c r="H113" s="123" t="s">
        <v>194</v>
      </c>
      <c r="I113" s="123" t="s">
        <v>194</v>
      </c>
      <c r="J113" s="123" t="s">
        <v>194</v>
      </c>
      <c r="K113" s="123" t="s">
        <v>194</v>
      </c>
      <c r="L113" s="123" t="s">
        <v>194</v>
      </c>
      <c r="M113" s="123" t="s">
        <v>194</v>
      </c>
      <c r="N113" s="123" t="s">
        <v>194</v>
      </c>
      <c r="O113" s="123" t="s">
        <v>193</v>
      </c>
      <c r="P113" s="123" t="s">
        <v>194</v>
      </c>
      <c r="Q113" s="123" t="s">
        <v>194</v>
      </c>
      <c r="R113" s="123" t="s">
        <v>194</v>
      </c>
      <c r="S113" s="123" t="s">
        <v>193</v>
      </c>
      <c r="T113" s="123" t="s">
        <v>194</v>
      </c>
    </row>
    <row r="114" spans="1:20" x14ac:dyDescent="0.25">
      <c r="A114" s="127" t="s">
        <v>325</v>
      </c>
      <c r="B114" s="128" t="s">
        <v>330</v>
      </c>
      <c r="C114" s="127" t="s">
        <v>194</v>
      </c>
      <c r="D114" s="127" t="s">
        <v>194</v>
      </c>
      <c r="E114" s="127" t="s">
        <v>194</v>
      </c>
      <c r="F114" s="127" t="s">
        <v>194</v>
      </c>
      <c r="G114" s="127" t="s">
        <v>194</v>
      </c>
      <c r="H114" s="127" t="s">
        <v>194</v>
      </c>
      <c r="I114" s="127" t="s">
        <v>194</v>
      </c>
      <c r="J114" s="127" t="s">
        <v>193</v>
      </c>
      <c r="K114" s="127" t="s">
        <v>194</v>
      </c>
      <c r="L114" s="127" t="s">
        <v>194</v>
      </c>
      <c r="M114" s="127" t="s">
        <v>194</v>
      </c>
      <c r="N114" s="127" t="s">
        <v>194</v>
      </c>
      <c r="O114" s="127" t="s">
        <v>193</v>
      </c>
      <c r="P114" s="127" t="s">
        <v>194</v>
      </c>
      <c r="Q114" s="127" t="s">
        <v>193</v>
      </c>
      <c r="R114" s="127" t="s">
        <v>194</v>
      </c>
      <c r="S114" s="127" t="s">
        <v>193</v>
      </c>
      <c r="T114" s="127" t="s">
        <v>194</v>
      </c>
    </row>
    <row r="115" spans="1:20" x14ac:dyDescent="0.25">
      <c r="A115" s="123" t="s">
        <v>325</v>
      </c>
      <c r="B115" s="124" t="s">
        <v>331</v>
      </c>
      <c r="C115" s="123" t="s">
        <v>194</v>
      </c>
      <c r="D115" s="123" t="s">
        <v>193</v>
      </c>
      <c r="E115" s="123" t="s">
        <v>194</v>
      </c>
      <c r="F115" s="123" t="s">
        <v>194</v>
      </c>
      <c r="G115" s="123" t="s">
        <v>194</v>
      </c>
      <c r="H115" s="123" t="s">
        <v>194</v>
      </c>
      <c r="I115" s="123" t="s">
        <v>194</v>
      </c>
      <c r="J115" s="123" t="s">
        <v>194</v>
      </c>
      <c r="K115" s="123" t="s">
        <v>194</v>
      </c>
      <c r="L115" s="123" t="s">
        <v>194</v>
      </c>
      <c r="M115" s="123" t="s">
        <v>194</v>
      </c>
      <c r="N115" s="123" t="s">
        <v>193</v>
      </c>
      <c r="O115" s="123" t="s">
        <v>193</v>
      </c>
      <c r="P115" s="123" t="s">
        <v>194</v>
      </c>
      <c r="Q115" s="123" t="s">
        <v>193</v>
      </c>
      <c r="R115" s="123" t="s">
        <v>193</v>
      </c>
      <c r="S115" s="123" t="s">
        <v>194</v>
      </c>
      <c r="T115" s="123" t="s">
        <v>194</v>
      </c>
    </row>
    <row r="116" spans="1:20" x14ac:dyDescent="0.25">
      <c r="A116" s="127" t="s">
        <v>325</v>
      </c>
      <c r="B116" s="128" t="s">
        <v>332</v>
      </c>
      <c r="C116" s="127" t="s">
        <v>194</v>
      </c>
      <c r="D116" s="127" t="s">
        <v>194</v>
      </c>
      <c r="E116" s="127" t="s">
        <v>194</v>
      </c>
      <c r="F116" s="127" t="s">
        <v>194</v>
      </c>
      <c r="G116" s="127" t="s">
        <v>194</v>
      </c>
      <c r="H116" s="127" t="s">
        <v>194</v>
      </c>
      <c r="I116" s="127" t="s">
        <v>194</v>
      </c>
      <c r="J116" s="127" t="s">
        <v>194</v>
      </c>
      <c r="K116" s="127" t="s">
        <v>194</v>
      </c>
      <c r="L116" s="127" t="s">
        <v>194</v>
      </c>
      <c r="M116" s="127" t="s">
        <v>194</v>
      </c>
      <c r="N116" s="127" t="s">
        <v>194</v>
      </c>
      <c r="O116" s="127" t="s">
        <v>193</v>
      </c>
      <c r="P116" s="127" t="s">
        <v>194</v>
      </c>
      <c r="Q116" s="127" t="s">
        <v>194</v>
      </c>
      <c r="R116" s="127" t="s">
        <v>193</v>
      </c>
      <c r="S116" s="127" t="s">
        <v>194</v>
      </c>
      <c r="T116" s="127" t="s">
        <v>194</v>
      </c>
    </row>
    <row r="117" spans="1:20" x14ac:dyDescent="0.25">
      <c r="A117" s="123" t="s">
        <v>325</v>
      </c>
      <c r="B117" s="124" t="s">
        <v>333</v>
      </c>
      <c r="C117" s="123" t="s">
        <v>194</v>
      </c>
      <c r="D117" s="123" t="s">
        <v>193</v>
      </c>
      <c r="E117" s="123" t="s">
        <v>194</v>
      </c>
      <c r="F117" s="123" t="s">
        <v>194</v>
      </c>
      <c r="G117" s="123" t="s">
        <v>194</v>
      </c>
      <c r="H117" s="123" t="s">
        <v>193</v>
      </c>
      <c r="I117" s="123" t="s">
        <v>194</v>
      </c>
      <c r="J117" s="123" t="s">
        <v>194</v>
      </c>
      <c r="K117" s="123" t="s">
        <v>194</v>
      </c>
      <c r="L117" s="123" t="s">
        <v>194</v>
      </c>
      <c r="M117" s="123" t="s">
        <v>194</v>
      </c>
      <c r="N117" s="123" t="s">
        <v>193</v>
      </c>
      <c r="O117" s="123" t="s">
        <v>194</v>
      </c>
      <c r="P117" s="123" t="s">
        <v>194</v>
      </c>
      <c r="Q117" s="123" t="s">
        <v>194</v>
      </c>
      <c r="R117" s="123" t="s">
        <v>194</v>
      </c>
      <c r="S117" s="123" t="s">
        <v>194</v>
      </c>
      <c r="T117" s="123" t="s">
        <v>194</v>
      </c>
    </row>
    <row r="118" spans="1:20" x14ac:dyDescent="0.25">
      <c r="A118" s="127" t="s">
        <v>334</v>
      </c>
      <c r="B118" s="128" t="s">
        <v>335</v>
      </c>
      <c r="C118" s="127" t="s">
        <v>194</v>
      </c>
      <c r="D118" s="127" t="s">
        <v>194</v>
      </c>
      <c r="E118" s="127" t="s">
        <v>194</v>
      </c>
      <c r="F118" s="127" t="s">
        <v>194</v>
      </c>
      <c r="G118" s="127" t="s">
        <v>194</v>
      </c>
      <c r="H118" s="127" t="s">
        <v>194</v>
      </c>
      <c r="I118" s="127" t="s">
        <v>194</v>
      </c>
      <c r="J118" s="127" t="s">
        <v>194</v>
      </c>
      <c r="K118" s="127" t="s">
        <v>194</v>
      </c>
      <c r="L118" s="127" t="s">
        <v>194</v>
      </c>
      <c r="M118" s="127" t="s">
        <v>194</v>
      </c>
      <c r="N118" s="127" t="s">
        <v>193</v>
      </c>
      <c r="O118" s="127" t="s">
        <v>193</v>
      </c>
      <c r="P118" s="127" t="s">
        <v>194</v>
      </c>
      <c r="Q118" s="127" t="s">
        <v>193</v>
      </c>
      <c r="R118" s="127" t="s">
        <v>193</v>
      </c>
      <c r="S118" s="127" t="s">
        <v>194</v>
      </c>
      <c r="T118" s="127" t="s">
        <v>194</v>
      </c>
    </row>
    <row r="119" spans="1:20" x14ac:dyDescent="0.25">
      <c r="A119" s="123" t="s">
        <v>334</v>
      </c>
      <c r="B119" s="124" t="s">
        <v>336</v>
      </c>
      <c r="C119" s="123" t="s">
        <v>194</v>
      </c>
      <c r="D119" s="123" t="s">
        <v>194</v>
      </c>
      <c r="E119" s="123" t="s">
        <v>194</v>
      </c>
      <c r="F119" s="123" t="s">
        <v>194</v>
      </c>
      <c r="G119" s="123" t="s">
        <v>194</v>
      </c>
      <c r="H119" s="123" t="s">
        <v>194</v>
      </c>
      <c r="I119" s="123" t="s">
        <v>194</v>
      </c>
      <c r="J119" s="123" t="s">
        <v>194</v>
      </c>
      <c r="K119" s="123" t="s">
        <v>194</v>
      </c>
      <c r="L119" s="123" t="s">
        <v>194</v>
      </c>
      <c r="M119" s="123" t="s">
        <v>194</v>
      </c>
      <c r="N119" s="123" t="s">
        <v>194</v>
      </c>
      <c r="O119" s="123" t="s">
        <v>194</v>
      </c>
      <c r="P119" s="123" t="s">
        <v>194</v>
      </c>
      <c r="Q119" s="123" t="s">
        <v>193</v>
      </c>
      <c r="R119" s="123" t="s">
        <v>194</v>
      </c>
      <c r="S119" s="123" t="s">
        <v>194</v>
      </c>
      <c r="T119" s="123" t="s">
        <v>194</v>
      </c>
    </row>
    <row r="120" spans="1:20" x14ac:dyDescent="0.25">
      <c r="A120" s="127" t="s">
        <v>334</v>
      </c>
      <c r="B120" s="128" t="s">
        <v>337</v>
      </c>
      <c r="C120" s="127" t="s">
        <v>194</v>
      </c>
      <c r="D120" s="127" t="s">
        <v>194</v>
      </c>
      <c r="E120" s="127" t="s">
        <v>194</v>
      </c>
      <c r="F120" s="127" t="s">
        <v>194</v>
      </c>
      <c r="G120" s="127" t="s">
        <v>194</v>
      </c>
      <c r="H120" s="127" t="s">
        <v>194</v>
      </c>
      <c r="I120" s="127" t="s">
        <v>193</v>
      </c>
      <c r="J120" s="127" t="s">
        <v>194</v>
      </c>
      <c r="K120" s="127" t="s">
        <v>194</v>
      </c>
      <c r="L120" s="127" t="s">
        <v>194</v>
      </c>
      <c r="M120" s="127" t="s">
        <v>194</v>
      </c>
      <c r="N120" s="127" t="s">
        <v>193</v>
      </c>
      <c r="O120" s="127" t="s">
        <v>193</v>
      </c>
      <c r="P120" s="127" t="s">
        <v>194</v>
      </c>
      <c r="Q120" s="127" t="s">
        <v>193</v>
      </c>
      <c r="R120" s="127" t="s">
        <v>193</v>
      </c>
      <c r="S120" s="127" t="s">
        <v>194</v>
      </c>
      <c r="T120" s="127" t="s">
        <v>194</v>
      </c>
    </row>
    <row r="121" spans="1:20" x14ac:dyDescent="0.25">
      <c r="A121" s="123" t="s">
        <v>334</v>
      </c>
      <c r="B121" s="124" t="s">
        <v>338</v>
      </c>
      <c r="C121" s="123" t="s">
        <v>194</v>
      </c>
      <c r="D121" s="123" t="s">
        <v>194</v>
      </c>
      <c r="E121" s="123" t="s">
        <v>194</v>
      </c>
      <c r="F121" s="123" t="s">
        <v>194</v>
      </c>
      <c r="G121" s="123" t="s">
        <v>194</v>
      </c>
      <c r="H121" s="123" t="s">
        <v>194</v>
      </c>
      <c r="I121" s="123" t="s">
        <v>194</v>
      </c>
      <c r="J121" s="123" t="s">
        <v>194</v>
      </c>
      <c r="K121" s="123" t="s">
        <v>194</v>
      </c>
      <c r="L121" s="123" t="s">
        <v>194</v>
      </c>
      <c r="M121" s="123" t="s">
        <v>194</v>
      </c>
      <c r="N121" s="123" t="s">
        <v>194</v>
      </c>
      <c r="O121" s="123" t="s">
        <v>194</v>
      </c>
      <c r="P121" s="123" t="s">
        <v>194</v>
      </c>
      <c r="Q121" s="123" t="s">
        <v>193</v>
      </c>
      <c r="R121" s="123" t="s">
        <v>194</v>
      </c>
      <c r="S121" s="123" t="s">
        <v>194</v>
      </c>
      <c r="T121" s="123" t="s">
        <v>193</v>
      </c>
    </row>
    <row r="122" spans="1:20" x14ac:dyDescent="0.25">
      <c r="A122" s="127" t="s">
        <v>334</v>
      </c>
      <c r="B122" s="128" t="s">
        <v>339</v>
      </c>
      <c r="C122" s="127" t="s">
        <v>194</v>
      </c>
      <c r="D122" s="127" t="s">
        <v>194</v>
      </c>
      <c r="E122" s="127" t="s">
        <v>194</v>
      </c>
      <c r="F122" s="127" t="s">
        <v>194</v>
      </c>
      <c r="G122" s="127" t="s">
        <v>194</v>
      </c>
      <c r="H122" s="127" t="s">
        <v>194</v>
      </c>
      <c r="I122" s="127" t="s">
        <v>194</v>
      </c>
      <c r="J122" s="127" t="s">
        <v>193</v>
      </c>
      <c r="K122" s="127" t="s">
        <v>194</v>
      </c>
      <c r="L122" s="127" t="s">
        <v>194</v>
      </c>
      <c r="M122" s="127" t="s">
        <v>194</v>
      </c>
      <c r="N122" s="127" t="s">
        <v>193</v>
      </c>
      <c r="O122" s="127" t="s">
        <v>193</v>
      </c>
      <c r="P122" s="127" t="s">
        <v>194</v>
      </c>
      <c r="Q122" s="127" t="s">
        <v>193</v>
      </c>
      <c r="R122" s="127" t="s">
        <v>193</v>
      </c>
      <c r="S122" s="127" t="s">
        <v>194</v>
      </c>
      <c r="T122" s="127" t="s">
        <v>194</v>
      </c>
    </row>
    <row r="123" spans="1:20" x14ac:dyDescent="0.25">
      <c r="A123" s="123" t="s">
        <v>334</v>
      </c>
      <c r="B123" s="124" t="s">
        <v>340</v>
      </c>
      <c r="C123" s="123" t="s">
        <v>194</v>
      </c>
      <c r="D123" s="123" t="s">
        <v>194</v>
      </c>
      <c r="E123" s="123" t="s">
        <v>194</v>
      </c>
      <c r="F123" s="123" t="s">
        <v>194</v>
      </c>
      <c r="G123" s="123" t="s">
        <v>194</v>
      </c>
      <c r="H123" s="123" t="s">
        <v>194</v>
      </c>
      <c r="I123" s="123" t="s">
        <v>194</v>
      </c>
      <c r="J123" s="123" t="s">
        <v>194</v>
      </c>
      <c r="K123" s="123" t="s">
        <v>194</v>
      </c>
      <c r="L123" s="123" t="s">
        <v>194</v>
      </c>
      <c r="M123" s="123" t="s">
        <v>194</v>
      </c>
      <c r="N123" s="123" t="s">
        <v>194</v>
      </c>
      <c r="O123" s="123" t="s">
        <v>194</v>
      </c>
      <c r="P123" s="123" t="s">
        <v>193</v>
      </c>
      <c r="Q123" s="123" t="s">
        <v>194</v>
      </c>
      <c r="R123" s="123" t="s">
        <v>194</v>
      </c>
      <c r="S123" s="123" t="s">
        <v>194</v>
      </c>
      <c r="T123" s="123" t="s">
        <v>194</v>
      </c>
    </row>
    <row r="124" spans="1:20" x14ac:dyDescent="0.25">
      <c r="A124" s="127" t="s">
        <v>334</v>
      </c>
      <c r="B124" s="128" t="s">
        <v>341</v>
      </c>
      <c r="C124" s="127" t="s">
        <v>194</v>
      </c>
      <c r="D124" s="127" t="s">
        <v>193</v>
      </c>
      <c r="E124" s="127" t="s">
        <v>194</v>
      </c>
      <c r="F124" s="127" t="s">
        <v>194</v>
      </c>
      <c r="G124" s="127" t="s">
        <v>194</v>
      </c>
      <c r="H124" s="127" t="s">
        <v>194</v>
      </c>
      <c r="I124" s="127" t="s">
        <v>193</v>
      </c>
      <c r="J124" s="127" t="s">
        <v>193</v>
      </c>
      <c r="K124" s="127" t="s">
        <v>194</v>
      </c>
      <c r="L124" s="127" t="s">
        <v>194</v>
      </c>
      <c r="M124" s="127" t="s">
        <v>194</v>
      </c>
      <c r="N124" s="127" t="s">
        <v>193</v>
      </c>
      <c r="O124" s="127" t="s">
        <v>193</v>
      </c>
      <c r="P124" s="127" t="s">
        <v>194</v>
      </c>
      <c r="Q124" s="127" t="s">
        <v>193</v>
      </c>
      <c r="R124" s="127" t="s">
        <v>193</v>
      </c>
      <c r="S124" s="127" t="s">
        <v>193</v>
      </c>
      <c r="T124" s="127" t="s">
        <v>194</v>
      </c>
    </row>
    <row r="125" spans="1:20" x14ac:dyDescent="0.25">
      <c r="A125" s="123" t="s">
        <v>334</v>
      </c>
      <c r="B125" s="124" t="s">
        <v>342</v>
      </c>
      <c r="C125" s="123" t="s">
        <v>194</v>
      </c>
      <c r="D125" s="123" t="s">
        <v>193</v>
      </c>
      <c r="E125" s="123" t="s">
        <v>194</v>
      </c>
      <c r="F125" s="123" t="s">
        <v>194</v>
      </c>
      <c r="G125" s="123" t="s">
        <v>194</v>
      </c>
      <c r="H125" s="123" t="s">
        <v>194</v>
      </c>
      <c r="I125" s="123" t="s">
        <v>194</v>
      </c>
      <c r="J125" s="123" t="s">
        <v>194</v>
      </c>
      <c r="K125" s="123" t="s">
        <v>194</v>
      </c>
      <c r="L125" s="123" t="s">
        <v>193</v>
      </c>
      <c r="M125" s="123" t="s">
        <v>194</v>
      </c>
      <c r="N125" s="123" t="s">
        <v>193</v>
      </c>
      <c r="O125" s="123" t="s">
        <v>193</v>
      </c>
      <c r="P125" s="123" t="s">
        <v>194</v>
      </c>
      <c r="Q125" s="123" t="s">
        <v>193</v>
      </c>
      <c r="R125" s="123" t="s">
        <v>193</v>
      </c>
      <c r="S125" s="123" t="s">
        <v>193</v>
      </c>
      <c r="T125" s="123" t="s">
        <v>194</v>
      </c>
    </row>
    <row r="126" spans="1:20" x14ac:dyDescent="0.25">
      <c r="A126" s="127" t="s">
        <v>343</v>
      </c>
      <c r="B126" s="128" t="s">
        <v>344</v>
      </c>
      <c r="C126" s="127" t="s">
        <v>194</v>
      </c>
      <c r="D126" s="127" t="s">
        <v>193</v>
      </c>
      <c r="E126" s="127" t="s">
        <v>194</v>
      </c>
      <c r="F126" s="127" t="s">
        <v>194</v>
      </c>
      <c r="G126" s="127" t="s">
        <v>194</v>
      </c>
      <c r="H126" s="127" t="s">
        <v>194</v>
      </c>
      <c r="I126" s="127" t="s">
        <v>193</v>
      </c>
      <c r="J126" s="127" t="s">
        <v>194</v>
      </c>
      <c r="K126" s="127" t="s">
        <v>194</v>
      </c>
      <c r="L126" s="127" t="s">
        <v>194</v>
      </c>
      <c r="M126" s="127" t="s">
        <v>194</v>
      </c>
      <c r="N126" s="127" t="s">
        <v>194</v>
      </c>
      <c r="O126" s="127" t="s">
        <v>194</v>
      </c>
      <c r="P126" s="127" t="s">
        <v>194</v>
      </c>
      <c r="Q126" s="127" t="s">
        <v>193</v>
      </c>
      <c r="R126" s="127" t="s">
        <v>194</v>
      </c>
      <c r="S126" s="127" t="s">
        <v>193</v>
      </c>
      <c r="T126" s="127" t="s">
        <v>193</v>
      </c>
    </row>
    <row r="127" spans="1:20" x14ac:dyDescent="0.25">
      <c r="A127" s="123" t="s">
        <v>343</v>
      </c>
      <c r="B127" s="124" t="s">
        <v>345</v>
      </c>
      <c r="C127" s="123" t="s">
        <v>194</v>
      </c>
      <c r="D127" s="123" t="s">
        <v>193</v>
      </c>
      <c r="E127" s="123" t="s">
        <v>194</v>
      </c>
      <c r="F127" s="123" t="s">
        <v>194</v>
      </c>
      <c r="G127" s="123" t="s">
        <v>194</v>
      </c>
      <c r="H127" s="123" t="s">
        <v>194</v>
      </c>
      <c r="I127" s="123" t="s">
        <v>194</v>
      </c>
      <c r="J127" s="123" t="s">
        <v>193</v>
      </c>
      <c r="K127" s="123" t="s">
        <v>194</v>
      </c>
      <c r="L127" s="123" t="s">
        <v>194</v>
      </c>
      <c r="M127" s="123" t="s">
        <v>194</v>
      </c>
      <c r="N127" s="123" t="s">
        <v>193</v>
      </c>
      <c r="O127" s="123" t="s">
        <v>193</v>
      </c>
      <c r="P127" s="123" t="s">
        <v>194</v>
      </c>
      <c r="Q127" s="123" t="s">
        <v>193</v>
      </c>
      <c r="R127" s="123" t="s">
        <v>194</v>
      </c>
      <c r="S127" s="123" t="s">
        <v>193</v>
      </c>
      <c r="T127" s="123" t="s">
        <v>194</v>
      </c>
    </row>
    <row r="128" spans="1:20" x14ac:dyDescent="0.25">
      <c r="A128" s="127" t="s">
        <v>343</v>
      </c>
      <c r="B128" s="128" t="s">
        <v>346</v>
      </c>
      <c r="C128" s="127" t="s">
        <v>194</v>
      </c>
      <c r="D128" s="127" t="s">
        <v>194</v>
      </c>
      <c r="E128" s="127" t="s">
        <v>194</v>
      </c>
      <c r="F128" s="127" t="s">
        <v>194</v>
      </c>
      <c r="G128" s="127" t="s">
        <v>194</v>
      </c>
      <c r="H128" s="127" t="s">
        <v>194</v>
      </c>
      <c r="I128" s="127" t="s">
        <v>193</v>
      </c>
      <c r="J128" s="127" t="s">
        <v>194</v>
      </c>
      <c r="K128" s="127" t="s">
        <v>194</v>
      </c>
      <c r="L128" s="127" t="s">
        <v>194</v>
      </c>
      <c r="M128" s="127" t="s">
        <v>194</v>
      </c>
      <c r="N128" s="127" t="s">
        <v>194</v>
      </c>
      <c r="O128" s="127" t="s">
        <v>194</v>
      </c>
      <c r="P128" s="127" t="s">
        <v>194</v>
      </c>
      <c r="Q128" s="127" t="s">
        <v>193</v>
      </c>
      <c r="R128" s="127" t="s">
        <v>194</v>
      </c>
      <c r="S128" s="127" t="s">
        <v>193</v>
      </c>
      <c r="T128" s="127" t="s">
        <v>194</v>
      </c>
    </row>
    <row r="129" spans="1:20" x14ac:dyDescent="0.25">
      <c r="A129" s="123" t="s">
        <v>343</v>
      </c>
      <c r="B129" s="124" t="s">
        <v>347</v>
      </c>
      <c r="C129" s="123" t="s">
        <v>194</v>
      </c>
      <c r="D129" s="123" t="s">
        <v>194</v>
      </c>
      <c r="E129" s="123" t="s">
        <v>194</v>
      </c>
      <c r="F129" s="123" t="s">
        <v>194</v>
      </c>
      <c r="G129" s="123" t="s">
        <v>194</v>
      </c>
      <c r="H129" s="123" t="s">
        <v>194</v>
      </c>
      <c r="I129" s="123" t="s">
        <v>194</v>
      </c>
      <c r="J129" s="123" t="s">
        <v>193</v>
      </c>
      <c r="K129" s="123" t="s">
        <v>194</v>
      </c>
      <c r="L129" s="123" t="s">
        <v>194</v>
      </c>
      <c r="M129" s="123" t="s">
        <v>194</v>
      </c>
      <c r="N129" s="123" t="s">
        <v>194</v>
      </c>
      <c r="O129" s="123" t="s">
        <v>194</v>
      </c>
      <c r="P129" s="123" t="s">
        <v>194</v>
      </c>
      <c r="Q129" s="123" t="s">
        <v>193</v>
      </c>
      <c r="R129" s="123" t="s">
        <v>194</v>
      </c>
      <c r="S129" s="123" t="s">
        <v>194</v>
      </c>
      <c r="T129" s="123" t="s">
        <v>194</v>
      </c>
    </row>
    <row r="130" spans="1:20" x14ac:dyDescent="0.25">
      <c r="A130" s="127" t="s">
        <v>343</v>
      </c>
      <c r="B130" s="128" t="s">
        <v>348</v>
      </c>
      <c r="C130" s="127" t="s">
        <v>194</v>
      </c>
      <c r="D130" s="127" t="s">
        <v>194</v>
      </c>
      <c r="E130" s="127" t="s">
        <v>194</v>
      </c>
      <c r="F130" s="127" t="s">
        <v>194</v>
      </c>
      <c r="G130" s="127" t="s">
        <v>194</v>
      </c>
      <c r="H130" s="127" t="s">
        <v>194</v>
      </c>
      <c r="I130" s="127" t="s">
        <v>194</v>
      </c>
      <c r="J130" s="127" t="s">
        <v>194</v>
      </c>
      <c r="K130" s="127" t="s">
        <v>194</v>
      </c>
      <c r="L130" s="127" t="s">
        <v>194</v>
      </c>
      <c r="M130" s="127" t="s">
        <v>194</v>
      </c>
      <c r="N130" s="127" t="s">
        <v>194</v>
      </c>
      <c r="O130" s="127" t="s">
        <v>194</v>
      </c>
      <c r="P130" s="127" t="s">
        <v>194</v>
      </c>
      <c r="Q130" s="127" t="s">
        <v>194</v>
      </c>
      <c r="R130" s="127" t="s">
        <v>194</v>
      </c>
      <c r="S130" s="127" t="s">
        <v>194</v>
      </c>
      <c r="T130" s="127" t="s">
        <v>194</v>
      </c>
    </row>
    <row r="131" spans="1:20" x14ac:dyDescent="0.25">
      <c r="A131" s="123" t="s">
        <v>343</v>
      </c>
      <c r="B131" s="124" t="s">
        <v>349</v>
      </c>
      <c r="C131" s="123" t="s">
        <v>194</v>
      </c>
      <c r="D131" s="123" t="s">
        <v>194</v>
      </c>
      <c r="E131" s="123" t="s">
        <v>194</v>
      </c>
      <c r="F131" s="123" t="s">
        <v>194</v>
      </c>
      <c r="G131" s="123" t="s">
        <v>193</v>
      </c>
      <c r="H131" s="123" t="s">
        <v>194</v>
      </c>
      <c r="I131" s="123" t="s">
        <v>194</v>
      </c>
      <c r="J131" s="123" t="s">
        <v>194</v>
      </c>
      <c r="K131" s="123" t="s">
        <v>194</v>
      </c>
      <c r="L131" s="123" t="s">
        <v>194</v>
      </c>
      <c r="M131" s="123" t="s">
        <v>194</v>
      </c>
      <c r="N131" s="123" t="s">
        <v>194</v>
      </c>
      <c r="O131" s="123" t="s">
        <v>194</v>
      </c>
      <c r="P131" s="123" t="s">
        <v>194</v>
      </c>
      <c r="Q131" s="123" t="s">
        <v>194</v>
      </c>
      <c r="R131" s="123" t="s">
        <v>194</v>
      </c>
      <c r="S131" s="123" t="s">
        <v>194</v>
      </c>
      <c r="T131" s="123" t="s">
        <v>194</v>
      </c>
    </row>
    <row r="132" spans="1:20" x14ac:dyDescent="0.25">
      <c r="A132" s="127" t="s">
        <v>343</v>
      </c>
      <c r="B132" s="128" t="s">
        <v>350</v>
      </c>
      <c r="C132" s="127" t="s">
        <v>194</v>
      </c>
      <c r="D132" s="127" t="s">
        <v>193</v>
      </c>
      <c r="E132" s="127" t="s">
        <v>194</v>
      </c>
      <c r="F132" s="127" t="s">
        <v>194</v>
      </c>
      <c r="G132" s="127" t="s">
        <v>194</v>
      </c>
      <c r="H132" s="127" t="s">
        <v>194</v>
      </c>
      <c r="I132" s="127" t="s">
        <v>194</v>
      </c>
      <c r="J132" s="127" t="s">
        <v>194</v>
      </c>
      <c r="K132" s="127" t="s">
        <v>194</v>
      </c>
      <c r="L132" s="127" t="s">
        <v>194</v>
      </c>
      <c r="M132" s="127" t="s">
        <v>194</v>
      </c>
      <c r="N132" s="127" t="s">
        <v>194</v>
      </c>
      <c r="O132" s="127" t="s">
        <v>194</v>
      </c>
      <c r="P132" s="127" t="s">
        <v>194</v>
      </c>
      <c r="Q132" s="127" t="s">
        <v>193</v>
      </c>
      <c r="R132" s="127" t="s">
        <v>194</v>
      </c>
      <c r="S132" s="127" t="s">
        <v>193</v>
      </c>
      <c r="T132" s="127" t="s">
        <v>194</v>
      </c>
    </row>
    <row r="133" spans="1:20" x14ac:dyDescent="0.25">
      <c r="A133" s="123" t="s">
        <v>343</v>
      </c>
      <c r="B133" s="124" t="s">
        <v>351</v>
      </c>
      <c r="C133" s="123" t="s">
        <v>194</v>
      </c>
      <c r="D133" s="123" t="s">
        <v>193</v>
      </c>
      <c r="E133" s="123" t="s">
        <v>194</v>
      </c>
      <c r="F133" s="123" t="s">
        <v>194</v>
      </c>
      <c r="G133" s="123" t="s">
        <v>194</v>
      </c>
      <c r="H133" s="123" t="s">
        <v>194</v>
      </c>
      <c r="I133" s="123" t="s">
        <v>193</v>
      </c>
      <c r="J133" s="123" t="s">
        <v>193</v>
      </c>
      <c r="K133" s="123" t="s">
        <v>194</v>
      </c>
      <c r="L133" s="123" t="s">
        <v>194</v>
      </c>
      <c r="M133" s="123" t="s">
        <v>194</v>
      </c>
      <c r="N133" s="123" t="s">
        <v>193</v>
      </c>
      <c r="O133" s="123" t="s">
        <v>193</v>
      </c>
      <c r="P133" s="123" t="s">
        <v>194</v>
      </c>
      <c r="Q133" s="123" t="s">
        <v>193</v>
      </c>
      <c r="R133" s="123" t="s">
        <v>193</v>
      </c>
      <c r="S133" s="123" t="s">
        <v>193</v>
      </c>
      <c r="T133" s="123" t="s">
        <v>194</v>
      </c>
    </row>
    <row r="134" spans="1:20" x14ac:dyDescent="0.25">
      <c r="A134" s="127" t="s">
        <v>343</v>
      </c>
      <c r="B134" s="128" t="s">
        <v>352</v>
      </c>
      <c r="C134" s="127" t="s">
        <v>194</v>
      </c>
      <c r="D134" s="127" t="s">
        <v>194</v>
      </c>
      <c r="E134" s="127" t="s">
        <v>194</v>
      </c>
      <c r="F134" s="127" t="s">
        <v>194</v>
      </c>
      <c r="G134" s="127" t="s">
        <v>193</v>
      </c>
      <c r="H134" s="127" t="s">
        <v>194</v>
      </c>
      <c r="I134" s="127" t="s">
        <v>193</v>
      </c>
      <c r="J134" s="127" t="s">
        <v>193</v>
      </c>
      <c r="K134" s="127" t="s">
        <v>193</v>
      </c>
      <c r="L134" s="127" t="s">
        <v>194</v>
      </c>
      <c r="M134" s="127" t="s">
        <v>194</v>
      </c>
      <c r="N134" s="127" t="s">
        <v>193</v>
      </c>
      <c r="O134" s="127" t="s">
        <v>193</v>
      </c>
      <c r="P134" s="127" t="s">
        <v>194</v>
      </c>
      <c r="Q134" s="127" t="s">
        <v>193</v>
      </c>
      <c r="R134" s="127" t="s">
        <v>194</v>
      </c>
      <c r="S134" s="127" t="s">
        <v>193</v>
      </c>
      <c r="T134" s="127" t="s">
        <v>194</v>
      </c>
    </row>
    <row r="135" spans="1:20" x14ac:dyDescent="0.25">
      <c r="A135" s="123" t="s">
        <v>343</v>
      </c>
      <c r="B135" s="124" t="s">
        <v>353</v>
      </c>
      <c r="C135" s="123" t="s">
        <v>194</v>
      </c>
      <c r="D135" s="123" t="s">
        <v>194</v>
      </c>
      <c r="E135" s="123" t="s">
        <v>194</v>
      </c>
      <c r="F135" s="123" t="s">
        <v>194</v>
      </c>
      <c r="G135" s="123" t="s">
        <v>194</v>
      </c>
      <c r="H135" s="123" t="s">
        <v>194</v>
      </c>
      <c r="I135" s="123" t="s">
        <v>193</v>
      </c>
      <c r="J135" s="123" t="s">
        <v>193</v>
      </c>
      <c r="K135" s="123" t="s">
        <v>194</v>
      </c>
      <c r="L135" s="123" t="s">
        <v>194</v>
      </c>
      <c r="M135" s="123" t="s">
        <v>194</v>
      </c>
      <c r="N135" s="123" t="s">
        <v>194</v>
      </c>
      <c r="O135" s="123" t="s">
        <v>194</v>
      </c>
      <c r="P135" s="123" t="s">
        <v>194</v>
      </c>
      <c r="Q135" s="123" t="s">
        <v>193</v>
      </c>
      <c r="R135" s="123" t="s">
        <v>193</v>
      </c>
      <c r="S135" s="123" t="s">
        <v>193</v>
      </c>
      <c r="T135" s="123" t="s">
        <v>194</v>
      </c>
    </row>
    <row r="136" spans="1:20" x14ac:dyDescent="0.25">
      <c r="A136" s="127" t="s">
        <v>343</v>
      </c>
      <c r="B136" s="128" t="s">
        <v>354</v>
      </c>
      <c r="C136" s="127" t="s">
        <v>194</v>
      </c>
      <c r="D136" s="127" t="s">
        <v>194</v>
      </c>
      <c r="E136" s="127" t="s">
        <v>194</v>
      </c>
      <c r="F136" s="127" t="s">
        <v>194</v>
      </c>
      <c r="G136" s="127" t="s">
        <v>194</v>
      </c>
      <c r="H136" s="127" t="s">
        <v>194</v>
      </c>
      <c r="I136" s="127" t="s">
        <v>194</v>
      </c>
      <c r="J136" s="127" t="s">
        <v>193</v>
      </c>
      <c r="K136" s="127" t="s">
        <v>194</v>
      </c>
      <c r="L136" s="127" t="s">
        <v>194</v>
      </c>
      <c r="M136" s="127" t="s">
        <v>194</v>
      </c>
      <c r="N136" s="127" t="s">
        <v>194</v>
      </c>
      <c r="O136" s="127" t="s">
        <v>194</v>
      </c>
      <c r="P136" s="127" t="s">
        <v>194</v>
      </c>
      <c r="Q136" s="127" t="s">
        <v>193</v>
      </c>
      <c r="R136" s="127" t="s">
        <v>194</v>
      </c>
      <c r="S136" s="127" t="s">
        <v>194</v>
      </c>
      <c r="T136" s="127" t="s">
        <v>194</v>
      </c>
    </row>
    <row r="137" spans="1:20" x14ac:dyDescent="0.25">
      <c r="A137" s="123" t="s">
        <v>343</v>
      </c>
      <c r="B137" s="124" t="s">
        <v>355</v>
      </c>
      <c r="C137" s="123" t="s">
        <v>194</v>
      </c>
      <c r="D137" s="123" t="s">
        <v>194</v>
      </c>
      <c r="E137" s="123" t="s">
        <v>194</v>
      </c>
      <c r="F137" s="123" t="s">
        <v>194</v>
      </c>
      <c r="G137" s="123" t="s">
        <v>194</v>
      </c>
      <c r="H137" s="123" t="s">
        <v>193</v>
      </c>
      <c r="I137" s="123" t="s">
        <v>193</v>
      </c>
      <c r="J137" s="123" t="s">
        <v>193</v>
      </c>
      <c r="K137" s="123" t="s">
        <v>193</v>
      </c>
      <c r="L137" s="123" t="s">
        <v>194</v>
      </c>
      <c r="M137" s="123" t="s">
        <v>194</v>
      </c>
      <c r="N137" s="123" t="s">
        <v>193</v>
      </c>
      <c r="O137" s="123" t="s">
        <v>193</v>
      </c>
      <c r="P137" s="123" t="s">
        <v>193</v>
      </c>
      <c r="Q137" s="123" t="s">
        <v>193</v>
      </c>
      <c r="R137" s="123" t="s">
        <v>194</v>
      </c>
      <c r="S137" s="123" t="s">
        <v>193</v>
      </c>
      <c r="T137" s="123" t="s">
        <v>194</v>
      </c>
    </row>
    <row r="138" spans="1:20" x14ac:dyDescent="0.25">
      <c r="A138" s="127" t="s">
        <v>343</v>
      </c>
      <c r="B138" s="128" t="s">
        <v>356</v>
      </c>
      <c r="C138" s="127" t="s">
        <v>194</v>
      </c>
      <c r="D138" s="127" t="s">
        <v>194</v>
      </c>
      <c r="E138" s="127" t="s">
        <v>194</v>
      </c>
      <c r="F138" s="127" t="s">
        <v>194</v>
      </c>
      <c r="G138" s="127" t="s">
        <v>194</v>
      </c>
      <c r="H138" s="127" t="s">
        <v>194</v>
      </c>
      <c r="I138" s="127" t="s">
        <v>194</v>
      </c>
      <c r="J138" s="127" t="s">
        <v>193</v>
      </c>
      <c r="K138" s="127" t="s">
        <v>193</v>
      </c>
      <c r="L138" s="127" t="s">
        <v>193</v>
      </c>
      <c r="M138" s="127" t="s">
        <v>194</v>
      </c>
      <c r="N138" s="127" t="s">
        <v>193</v>
      </c>
      <c r="O138" s="127" t="s">
        <v>193</v>
      </c>
      <c r="P138" s="127" t="s">
        <v>194</v>
      </c>
      <c r="Q138" s="127" t="s">
        <v>193</v>
      </c>
      <c r="R138" s="127" t="s">
        <v>194</v>
      </c>
      <c r="S138" s="127" t="s">
        <v>193</v>
      </c>
      <c r="T138" s="127" t="s">
        <v>194</v>
      </c>
    </row>
    <row r="139" spans="1:20" x14ac:dyDescent="0.25">
      <c r="A139" s="123" t="s">
        <v>357</v>
      </c>
      <c r="B139" s="124" t="s">
        <v>358</v>
      </c>
      <c r="C139" s="123" t="s">
        <v>194</v>
      </c>
      <c r="D139" s="123" t="s">
        <v>193</v>
      </c>
      <c r="E139" s="123" t="s">
        <v>194</v>
      </c>
      <c r="F139" s="123" t="s">
        <v>194</v>
      </c>
      <c r="G139" s="123" t="s">
        <v>194</v>
      </c>
      <c r="H139" s="123" t="s">
        <v>194</v>
      </c>
      <c r="I139" s="123" t="s">
        <v>193</v>
      </c>
      <c r="J139" s="123" t="s">
        <v>193</v>
      </c>
      <c r="K139" s="123" t="s">
        <v>194</v>
      </c>
      <c r="L139" s="123" t="s">
        <v>193</v>
      </c>
      <c r="M139" s="123" t="s">
        <v>194</v>
      </c>
      <c r="N139" s="123" t="s">
        <v>193</v>
      </c>
      <c r="O139" s="123" t="s">
        <v>193</v>
      </c>
      <c r="P139" s="123" t="s">
        <v>194</v>
      </c>
      <c r="Q139" s="123" t="s">
        <v>193</v>
      </c>
      <c r="R139" s="123" t="s">
        <v>193</v>
      </c>
      <c r="S139" s="123" t="s">
        <v>193</v>
      </c>
      <c r="T139" s="123" t="s">
        <v>194</v>
      </c>
    </row>
    <row r="140" spans="1:20" x14ac:dyDescent="0.25">
      <c r="A140" s="127" t="s">
        <v>357</v>
      </c>
      <c r="B140" s="128" t="s">
        <v>359</v>
      </c>
      <c r="C140" s="127" t="s">
        <v>194</v>
      </c>
      <c r="D140" s="127" t="s">
        <v>194</v>
      </c>
      <c r="E140" s="127" t="s">
        <v>194</v>
      </c>
      <c r="F140" s="127" t="s">
        <v>194</v>
      </c>
      <c r="G140" s="127" t="s">
        <v>194</v>
      </c>
      <c r="H140" s="127" t="s">
        <v>194</v>
      </c>
      <c r="I140" s="127" t="s">
        <v>194</v>
      </c>
      <c r="J140" s="127" t="s">
        <v>194</v>
      </c>
      <c r="K140" s="127" t="s">
        <v>194</v>
      </c>
      <c r="L140" s="127" t="s">
        <v>194</v>
      </c>
      <c r="M140" s="127" t="s">
        <v>194</v>
      </c>
      <c r="N140" s="127" t="s">
        <v>194</v>
      </c>
      <c r="O140" s="127" t="s">
        <v>193</v>
      </c>
      <c r="P140" s="127" t="s">
        <v>194</v>
      </c>
      <c r="Q140" s="127" t="s">
        <v>194</v>
      </c>
      <c r="R140" s="127" t="s">
        <v>194</v>
      </c>
      <c r="S140" s="127" t="s">
        <v>194</v>
      </c>
      <c r="T140" s="127" t="s">
        <v>194</v>
      </c>
    </row>
    <row r="141" spans="1:20" x14ac:dyDescent="0.25">
      <c r="A141" s="123" t="s">
        <v>357</v>
      </c>
      <c r="B141" s="124" t="s">
        <v>360</v>
      </c>
      <c r="C141" s="123" t="s">
        <v>194</v>
      </c>
      <c r="D141" s="123" t="s">
        <v>193</v>
      </c>
      <c r="E141" s="123" t="s">
        <v>193</v>
      </c>
      <c r="F141" s="123" t="s">
        <v>194</v>
      </c>
      <c r="G141" s="123" t="s">
        <v>193</v>
      </c>
      <c r="H141" s="123" t="s">
        <v>194</v>
      </c>
      <c r="I141" s="123" t="s">
        <v>194</v>
      </c>
      <c r="J141" s="123" t="s">
        <v>193</v>
      </c>
      <c r="K141" s="123" t="s">
        <v>194</v>
      </c>
      <c r="L141" s="123" t="s">
        <v>194</v>
      </c>
      <c r="M141" s="123" t="s">
        <v>194</v>
      </c>
      <c r="N141" s="123" t="s">
        <v>193</v>
      </c>
      <c r="O141" s="123" t="s">
        <v>193</v>
      </c>
      <c r="P141" s="123" t="s">
        <v>193</v>
      </c>
      <c r="Q141" s="123" t="s">
        <v>193</v>
      </c>
      <c r="R141" s="123" t="s">
        <v>193</v>
      </c>
      <c r="S141" s="123" t="s">
        <v>194</v>
      </c>
      <c r="T141" s="123" t="s">
        <v>194</v>
      </c>
    </row>
    <row r="142" spans="1:20" x14ac:dyDescent="0.25">
      <c r="A142" s="127" t="s">
        <v>361</v>
      </c>
      <c r="B142" s="128" t="s">
        <v>362</v>
      </c>
      <c r="C142" s="127" t="s">
        <v>194</v>
      </c>
      <c r="D142" s="127" t="s">
        <v>193</v>
      </c>
      <c r="E142" s="127" t="s">
        <v>194</v>
      </c>
      <c r="F142" s="127" t="s">
        <v>194</v>
      </c>
      <c r="G142" s="127" t="s">
        <v>194</v>
      </c>
      <c r="H142" s="127" t="s">
        <v>194</v>
      </c>
      <c r="I142" s="127" t="s">
        <v>194</v>
      </c>
      <c r="J142" s="127" t="s">
        <v>194</v>
      </c>
      <c r="K142" s="127" t="s">
        <v>193</v>
      </c>
      <c r="L142" s="127" t="s">
        <v>194</v>
      </c>
      <c r="M142" s="127" t="s">
        <v>194</v>
      </c>
      <c r="N142" s="127" t="s">
        <v>193</v>
      </c>
      <c r="O142" s="127" t="s">
        <v>193</v>
      </c>
      <c r="P142" s="127" t="s">
        <v>194</v>
      </c>
      <c r="Q142" s="127" t="s">
        <v>194</v>
      </c>
      <c r="R142" s="127" t="s">
        <v>193</v>
      </c>
      <c r="S142" s="127" t="s">
        <v>194</v>
      </c>
      <c r="T142" s="127" t="s">
        <v>194</v>
      </c>
    </row>
    <row r="143" spans="1:20" x14ac:dyDescent="0.25">
      <c r="A143" s="123" t="s">
        <v>361</v>
      </c>
      <c r="B143" s="124" t="s">
        <v>363</v>
      </c>
      <c r="C143" s="123" t="s">
        <v>194</v>
      </c>
      <c r="D143" s="123" t="s">
        <v>194</v>
      </c>
      <c r="E143" s="123" t="s">
        <v>194</v>
      </c>
      <c r="F143" s="123" t="s">
        <v>194</v>
      </c>
      <c r="G143" s="123" t="s">
        <v>194</v>
      </c>
      <c r="H143" s="123" t="s">
        <v>194</v>
      </c>
      <c r="I143" s="123" t="s">
        <v>194</v>
      </c>
      <c r="J143" s="123" t="s">
        <v>194</v>
      </c>
      <c r="K143" s="123" t="s">
        <v>194</v>
      </c>
      <c r="L143" s="123" t="s">
        <v>194</v>
      </c>
      <c r="M143" s="123" t="s">
        <v>194</v>
      </c>
      <c r="N143" s="123" t="s">
        <v>193</v>
      </c>
      <c r="O143" s="123" t="s">
        <v>193</v>
      </c>
      <c r="P143" s="123" t="s">
        <v>194</v>
      </c>
      <c r="Q143" s="123" t="s">
        <v>194</v>
      </c>
      <c r="R143" s="123" t="s">
        <v>194</v>
      </c>
      <c r="S143" s="123" t="s">
        <v>193</v>
      </c>
      <c r="T143" s="123" t="s">
        <v>194</v>
      </c>
    </row>
    <row r="144" spans="1:20" x14ac:dyDescent="0.25">
      <c r="A144" s="127" t="s">
        <v>361</v>
      </c>
      <c r="B144" s="128" t="s">
        <v>364</v>
      </c>
      <c r="C144" s="127" t="s">
        <v>194</v>
      </c>
      <c r="D144" s="127" t="s">
        <v>194</v>
      </c>
      <c r="E144" s="127" t="s">
        <v>194</v>
      </c>
      <c r="F144" s="127" t="s">
        <v>194</v>
      </c>
      <c r="G144" s="127" t="s">
        <v>194</v>
      </c>
      <c r="H144" s="127" t="s">
        <v>194</v>
      </c>
      <c r="I144" s="127" t="s">
        <v>194</v>
      </c>
      <c r="J144" s="127" t="s">
        <v>194</v>
      </c>
      <c r="K144" s="127" t="s">
        <v>194</v>
      </c>
      <c r="L144" s="127" t="s">
        <v>194</v>
      </c>
      <c r="M144" s="127" t="s">
        <v>194</v>
      </c>
      <c r="N144" s="127" t="s">
        <v>194</v>
      </c>
      <c r="O144" s="127" t="s">
        <v>194</v>
      </c>
      <c r="P144" s="127" t="s">
        <v>194</v>
      </c>
      <c r="Q144" s="127" t="s">
        <v>193</v>
      </c>
      <c r="R144" s="127" t="s">
        <v>194</v>
      </c>
      <c r="S144" s="127" t="s">
        <v>194</v>
      </c>
      <c r="T144" s="127" t="s">
        <v>194</v>
      </c>
    </row>
    <row r="145" spans="1:20" x14ac:dyDescent="0.25">
      <c r="A145" s="123" t="s">
        <v>361</v>
      </c>
      <c r="B145" s="124" t="s">
        <v>365</v>
      </c>
      <c r="C145" s="123" t="s">
        <v>194</v>
      </c>
      <c r="D145" s="123" t="s">
        <v>194</v>
      </c>
      <c r="E145" s="123" t="s">
        <v>194</v>
      </c>
      <c r="F145" s="123" t="s">
        <v>194</v>
      </c>
      <c r="G145" s="123" t="s">
        <v>194</v>
      </c>
      <c r="H145" s="123" t="s">
        <v>194</v>
      </c>
      <c r="I145" s="123" t="s">
        <v>194</v>
      </c>
      <c r="J145" s="123" t="s">
        <v>194</v>
      </c>
      <c r="K145" s="123" t="s">
        <v>194</v>
      </c>
      <c r="L145" s="123" t="s">
        <v>194</v>
      </c>
      <c r="M145" s="123" t="s">
        <v>194</v>
      </c>
      <c r="N145" s="123" t="s">
        <v>193</v>
      </c>
      <c r="O145" s="123" t="s">
        <v>193</v>
      </c>
      <c r="P145" s="123" t="s">
        <v>193</v>
      </c>
      <c r="Q145" s="123" t="s">
        <v>193</v>
      </c>
      <c r="R145" s="123" t="s">
        <v>194</v>
      </c>
      <c r="S145" s="123" t="s">
        <v>193</v>
      </c>
      <c r="T145" s="123" t="s">
        <v>194</v>
      </c>
    </row>
    <row r="146" spans="1:20" x14ac:dyDescent="0.25">
      <c r="A146" s="127" t="s">
        <v>366</v>
      </c>
      <c r="B146" s="128" t="s">
        <v>367</v>
      </c>
      <c r="C146" s="127" t="s">
        <v>194</v>
      </c>
      <c r="D146" s="127" t="s">
        <v>194</v>
      </c>
      <c r="E146" s="127" t="s">
        <v>194</v>
      </c>
      <c r="F146" s="127" t="s">
        <v>194</v>
      </c>
      <c r="G146" s="127" t="s">
        <v>194</v>
      </c>
      <c r="H146" s="127" t="s">
        <v>194</v>
      </c>
      <c r="I146" s="127" t="s">
        <v>193</v>
      </c>
      <c r="J146" s="127" t="s">
        <v>193</v>
      </c>
      <c r="K146" s="127" t="s">
        <v>193</v>
      </c>
      <c r="L146" s="127" t="s">
        <v>194</v>
      </c>
      <c r="M146" s="127" t="s">
        <v>194</v>
      </c>
      <c r="N146" s="127" t="s">
        <v>193</v>
      </c>
      <c r="O146" s="127" t="s">
        <v>193</v>
      </c>
      <c r="P146" s="127" t="s">
        <v>193</v>
      </c>
      <c r="Q146" s="127" t="s">
        <v>193</v>
      </c>
      <c r="R146" s="127" t="s">
        <v>194</v>
      </c>
      <c r="S146" s="127" t="s">
        <v>193</v>
      </c>
      <c r="T146" s="127" t="s">
        <v>194</v>
      </c>
    </row>
    <row r="147" spans="1:20" x14ac:dyDescent="0.25">
      <c r="A147" s="123" t="s">
        <v>366</v>
      </c>
      <c r="B147" s="124" t="s">
        <v>368</v>
      </c>
      <c r="C147" s="123" t="s">
        <v>194</v>
      </c>
      <c r="D147" s="123" t="s">
        <v>193</v>
      </c>
      <c r="E147" s="123" t="s">
        <v>194</v>
      </c>
      <c r="F147" s="123" t="s">
        <v>194</v>
      </c>
      <c r="G147" s="123" t="s">
        <v>194</v>
      </c>
      <c r="H147" s="123" t="s">
        <v>194</v>
      </c>
      <c r="I147" s="123" t="s">
        <v>193</v>
      </c>
      <c r="J147" s="123" t="s">
        <v>193</v>
      </c>
      <c r="K147" s="123" t="s">
        <v>194</v>
      </c>
      <c r="L147" s="123" t="s">
        <v>194</v>
      </c>
      <c r="M147" s="123" t="s">
        <v>194</v>
      </c>
      <c r="N147" s="123" t="s">
        <v>194</v>
      </c>
      <c r="O147" s="123" t="s">
        <v>194</v>
      </c>
      <c r="P147" s="123" t="s">
        <v>194</v>
      </c>
      <c r="Q147" s="123" t="s">
        <v>193</v>
      </c>
      <c r="R147" s="123" t="s">
        <v>194</v>
      </c>
      <c r="S147" s="123" t="s">
        <v>193</v>
      </c>
      <c r="T147" s="123" t="s">
        <v>194</v>
      </c>
    </row>
    <row r="148" spans="1:20" x14ac:dyDescent="0.25">
      <c r="A148" s="127" t="s">
        <v>369</v>
      </c>
      <c r="B148" s="128" t="s">
        <v>370</v>
      </c>
      <c r="C148" s="127" t="s">
        <v>194</v>
      </c>
      <c r="D148" s="127" t="s">
        <v>194</v>
      </c>
      <c r="E148" s="127" t="s">
        <v>194</v>
      </c>
      <c r="F148" s="127" t="s">
        <v>194</v>
      </c>
      <c r="G148" s="127" t="s">
        <v>194</v>
      </c>
      <c r="H148" s="127" t="s">
        <v>194</v>
      </c>
      <c r="I148" s="127" t="s">
        <v>193</v>
      </c>
      <c r="J148" s="127" t="s">
        <v>193</v>
      </c>
      <c r="K148" s="127" t="s">
        <v>194</v>
      </c>
      <c r="L148" s="127" t="s">
        <v>194</v>
      </c>
      <c r="M148" s="127" t="s">
        <v>194</v>
      </c>
      <c r="N148" s="127" t="s">
        <v>194</v>
      </c>
      <c r="O148" s="127" t="s">
        <v>194</v>
      </c>
      <c r="P148" s="127" t="s">
        <v>194</v>
      </c>
      <c r="Q148" s="127" t="s">
        <v>194</v>
      </c>
      <c r="R148" s="127" t="s">
        <v>194</v>
      </c>
      <c r="S148" s="127" t="s">
        <v>193</v>
      </c>
      <c r="T148" s="127" t="s">
        <v>194</v>
      </c>
    </row>
    <row r="149" spans="1:20" x14ac:dyDescent="0.25">
      <c r="A149" s="123" t="s">
        <v>369</v>
      </c>
      <c r="B149" s="124" t="s">
        <v>371</v>
      </c>
      <c r="C149" s="123" t="s">
        <v>194</v>
      </c>
      <c r="D149" s="123" t="s">
        <v>193</v>
      </c>
      <c r="E149" s="123" t="s">
        <v>194</v>
      </c>
      <c r="F149" s="123" t="s">
        <v>194</v>
      </c>
      <c r="G149" s="123" t="s">
        <v>194</v>
      </c>
      <c r="H149" s="123" t="s">
        <v>194</v>
      </c>
      <c r="I149" s="123" t="s">
        <v>194</v>
      </c>
      <c r="J149" s="123" t="s">
        <v>194</v>
      </c>
      <c r="K149" s="123" t="s">
        <v>194</v>
      </c>
      <c r="L149" s="123" t="s">
        <v>194</v>
      </c>
      <c r="M149" s="123" t="s">
        <v>194</v>
      </c>
      <c r="N149" s="123" t="s">
        <v>193</v>
      </c>
      <c r="O149" s="123" t="s">
        <v>193</v>
      </c>
      <c r="P149" s="123" t="s">
        <v>194</v>
      </c>
      <c r="Q149" s="123" t="s">
        <v>193</v>
      </c>
      <c r="R149" s="123" t="s">
        <v>193</v>
      </c>
      <c r="S149" s="123" t="s">
        <v>194</v>
      </c>
      <c r="T149" s="123" t="s">
        <v>194</v>
      </c>
    </row>
    <row r="150" spans="1:20" x14ac:dyDescent="0.25">
      <c r="A150" s="127" t="s">
        <v>369</v>
      </c>
      <c r="B150" s="128" t="s">
        <v>372</v>
      </c>
      <c r="C150" s="127" t="s">
        <v>194</v>
      </c>
      <c r="D150" s="127" t="s">
        <v>193</v>
      </c>
      <c r="E150" s="127" t="s">
        <v>194</v>
      </c>
      <c r="F150" s="127" t="s">
        <v>194</v>
      </c>
      <c r="G150" s="127" t="s">
        <v>194</v>
      </c>
      <c r="H150" s="127" t="s">
        <v>194</v>
      </c>
      <c r="I150" s="127" t="s">
        <v>194</v>
      </c>
      <c r="J150" s="127" t="s">
        <v>193</v>
      </c>
      <c r="K150" s="127" t="s">
        <v>194</v>
      </c>
      <c r="L150" s="127" t="s">
        <v>194</v>
      </c>
      <c r="M150" s="127" t="s">
        <v>194</v>
      </c>
      <c r="N150" s="127" t="s">
        <v>194</v>
      </c>
      <c r="O150" s="127" t="s">
        <v>193</v>
      </c>
      <c r="P150" s="127" t="s">
        <v>194</v>
      </c>
      <c r="Q150" s="127" t="s">
        <v>194</v>
      </c>
      <c r="R150" s="127" t="s">
        <v>194</v>
      </c>
      <c r="S150" s="127" t="s">
        <v>194</v>
      </c>
      <c r="T150" s="127" t="s">
        <v>194</v>
      </c>
    </row>
    <row r="151" spans="1:20" x14ac:dyDescent="0.25">
      <c r="A151" s="123" t="s">
        <v>369</v>
      </c>
      <c r="B151" s="124" t="s">
        <v>373</v>
      </c>
      <c r="C151" s="123" t="s">
        <v>194</v>
      </c>
      <c r="D151" s="123" t="s">
        <v>194</v>
      </c>
      <c r="E151" s="123" t="s">
        <v>194</v>
      </c>
      <c r="F151" s="123" t="s">
        <v>194</v>
      </c>
      <c r="G151" s="123" t="s">
        <v>194</v>
      </c>
      <c r="H151" s="123" t="s">
        <v>194</v>
      </c>
      <c r="I151" s="123" t="s">
        <v>194</v>
      </c>
      <c r="J151" s="123" t="s">
        <v>193</v>
      </c>
      <c r="K151" s="123" t="s">
        <v>193</v>
      </c>
      <c r="L151" s="123" t="s">
        <v>194</v>
      </c>
      <c r="M151" s="123" t="s">
        <v>193</v>
      </c>
      <c r="N151" s="123" t="s">
        <v>193</v>
      </c>
      <c r="O151" s="123" t="s">
        <v>193</v>
      </c>
      <c r="P151" s="123" t="s">
        <v>194</v>
      </c>
      <c r="Q151" s="123" t="s">
        <v>193</v>
      </c>
      <c r="R151" s="123" t="s">
        <v>193</v>
      </c>
      <c r="S151" s="123" t="s">
        <v>193</v>
      </c>
      <c r="T151" s="123" t="s">
        <v>194</v>
      </c>
    </row>
    <row r="152" spans="1:20" x14ac:dyDescent="0.25">
      <c r="A152" s="127" t="s">
        <v>369</v>
      </c>
      <c r="B152" s="128" t="s">
        <v>374</v>
      </c>
      <c r="C152" s="127" t="s">
        <v>194</v>
      </c>
      <c r="D152" s="127" t="s">
        <v>193</v>
      </c>
      <c r="E152" s="127" t="s">
        <v>194</v>
      </c>
      <c r="F152" s="127" t="s">
        <v>194</v>
      </c>
      <c r="G152" s="127" t="s">
        <v>194</v>
      </c>
      <c r="H152" s="127" t="s">
        <v>194</v>
      </c>
      <c r="I152" s="127" t="s">
        <v>194</v>
      </c>
      <c r="J152" s="127" t="s">
        <v>193</v>
      </c>
      <c r="K152" s="127" t="s">
        <v>194</v>
      </c>
      <c r="L152" s="127" t="s">
        <v>194</v>
      </c>
      <c r="M152" s="127" t="s">
        <v>194</v>
      </c>
      <c r="N152" s="127" t="s">
        <v>193</v>
      </c>
      <c r="O152" s="127" t="s">
        <v>193</v>
      </c>
      <c r="P152" s="127" t="s">
        <v>194</v>
      </c>
      <c r="Q152" s="127" t="s">
        <v>193</v>
      </c>
      <c r="R152" s="127" t="s">
        <v>193</v>
      </c>
      <c r="S152" s="127" t="s">
        <v>194</v>
      </c>
      <c r="T152" s="127" t="s">
        <v>194</v>
      </c>
    </row>
    <row r="153" spans="1:20" x14ac:dyDescent="0.25">
      <c r="A153" s="123" t="s">
        <v>375</v>
      </c>
      <c r="B153" s="124" t="s">
        <v>376</v>
      </c>
      <c r="C153" s="123" t="s">
        <v>194</v>
      </c>
      <c r="D153" s="123" t="s">
        <v>193</v>
      </c>
      <c r="E153" s="123" t="s">
        <v>194</v>
      </c>
      <c r="F153" s="123" t="s">
        <v>194</v>
      </c>
      <c r="G153" s="123" t="s">
        <v>194</v>
      </c>
      <c r="H153" s="123" t="s">
        <v>194</v>
      </c>
      <c r="I153" s="123" t="s">
        <v>194</v>
      </c>
      <c r="J153" s="123" t="s">
        <v>194</v>
      </c>
      <c r="K153" s="123" t="s">
        <v>194</v>
      </c>
      <c r="L153" s="123" t="s">
        <v>194</v>
      </c>
      <c r="M153" s="123" t="s">
        <v>194</v>
      </c>
      <c r="N153" s="123" t="s">
        <v>193</v>
      </c>
      <c r="O153" s="123" t="s">
        <v>193</v>
      </c>
      <c r="P153" s="123" t="s">
        <v>194</v>
      </c>
      <c r="Q153" s="123" t="s">
        <v>194</v>
      </c>
      <c r="R153" s="123" t="s">
        <v>194</v>
      </c>
      <c r="S153" s="123" t="s">
        <v>194</v>
      </c>
      <c r="T153" s="123" t="s">
        <v>194</v>
      </c>
    </row>
    <row r="154" spans="1:20" x14ac:dyDescent="0.25">
      <c r="A154" s="127" t="s">
        <v>375</v>
      </c>
      <c r="B154" s="128" t="s">
        <v>377</v>
      </c>
      <c r="C154" s="127" t="s">
        <v>194</v>
      </c>
      <c r="D154" s="127" t="s">
        <v>194</v>
      </c>
      <c r="E154" s="127" t="s">
        <v>194</v>
      </c>
      <c r="F154" s="127" t="s">
        <v>194</v>
      </c>
      <c r="G154" s="127" t="s">
        <v>194</v>
      </c>
      <c r="H154" s="127" t="s">
        <v>194</v>
      </c>
      <c r="I154" s="127" t="s">
        <v>194</v>
      </c>
      <c r="J154" s="127" t="s">
        <v>194</v>
      </c>
      <c r="K154" s="127" t="s">
        <v>194</v>
      </c>
      <c r="L154" s="127" t="s">
        <v>194</v>
      </c>
      <c r="M154" s="127" t="s">
        <v>194</v>
      </c>
      <c r="N154" s="127" t="s">
        <v>193</v>
      </c>
      <c r="O154" s="127" t="s">
        <v>193</v>
      </c>
      <c r="P154" s="127" t="s">
        <v>194</v>
      </c>
      <c r="Q154" s="127" t="s">
        <v>193</v>
      </c>
      <c r="R154" s="127" t="s">
        <v>193</v>
      </c>
      <c r="S154" s="127" t="s">
        <v>193</v>
      </c>
      <c r="T154" s="127" t="s">
        <v>194</v>
      </c>
    </row>
    <row r="155" spans="1:20" x14ac:dyDescent="0.25">
      <c r="A155" s="123" t="s">
        <v>378</v>
      </c>
      <c r="B155" s="124" t="s">
        <v>379</v>
      </c>
      <c r="C155" s="123" t="s">
        <v>194</v>
      </c>
      <c r="D155" s="123" t="s">
        <v>193</v>
      </c>
      <c r="E155" s="123" t="s">
        <v>194</v>
      </c>
      <c r="F155" s="123" t="s">
        <v>194</v>
      </c>
      <c r="G155" s="123" t="s">
        <v>194</v>
      </c>
      <c r="H155" s="123" t="s">
        <v>194</v>
      </c>
      <c r="I155" s="123" t="s">
        <v>193</v>
      </c>
      <c r="J155" s="123" t="s">
        <v>194</v>
      </c>
      <c r="K155" s="123" t="s">
        <v>194</v>
      </c>
      <c r="L155" s="123" t="s">
        <v>194</v>
      </c>
      <c r="M155" s="123" t="s">
        <v>194</v>
      </c>
      <c r="N155" s="123" t="s">
        <v>193</v>
      </c>
      <c r="O155" s="123" t="s">
        <v>193</v>
      </c>
      <c r="P155" s="123" t="s">
        <v>193</v>
      </c>
      <c r="Q155" s="123" t="s">
        <v>193</v>
      </c>
      <c r="R155" s="123" t="s">
        <v>193</v>
      </c>
      <c r="S155" s="123" t="s">
        <v>194</v>
      </c>
      <c r="T155" s="123" t="s">
        <v>194</v>
      </c>
    </row>
    <row r="156" spans="1:20" x14ac:dyDescent="0.25">
      <c r="A156" s="127" t="s">
        <v>380</v>
      </c>
      <c r="B156" s="128" t="s">
        <v>381</v>
      </c>
      <c r="C156" s="127" t="s">
        <v>194</v>
      </c>
      <c r="D156" s="127" t="s">
        <v>193</v>
      </c>
      <c r="E156" s="127" t="s">
        <v>194</v>
      </c>
      <c r="F156" s="127" t="s">
        <v>194</v>
      </c>
      <c r="G156" s="127" t="s">
        <v>194</v>
      </c>
      <c r="H156" s="127" t="s">
        <v>194</v>
      </c>
      <c r="I156" s="127" t="s">
        <v>194</v>
      </c>
      <c r="J156" s="127" t="s">
        <v>194</v>
      </c>
      <c r="K156" s="127" t="s">
        <v>193</v>
      </c>
      <c r="L156" s="127" t="s">
        <v>194</v>
      </c>
      <c r="M156" s="127" t="s">
        <v>194</v>
      </c>
      <c r="N156" s="127" t="s">
        <v>193</v>
      </c>
      <c r="O156" s="127" t="s">
        <v>193</v>
      </c>
      <c r="P156" s="127" t="s">
        <v>194</v>
      </c>
      <c r="Q156" s="127" t="s">
        <v>194</v>
      </c>
      <c r="R156" s="127" t="s">
        <v>194</v>
      </c>
      <c r="S156" s="127" t="s">
        <v>194</v>
      </c>
      <c r="T156" s="127" t="s">
        <v>194</v>
      </c>
    </row>
    <row r="157" spans="1:20" x14ac:dyDescent="0.25">
      <c r="A157" s="123" t="s">
        <v>380</v>
      </c>
      <c r="B157" s="124" t="s">
        <v>382</v>
      </c>
      <c r="C157" s="123" t="s">
        <v>194</v>
      </c>
      <c r="D157" s="123" t="s">
        <v>194</v>
      </c>
      <c r="E157" s="123" t="s">
        <v>194</v>
      </c>
      <c r="F157" s="123" t="s">
        <v>194</v>
      </c>
      <c r="G157" s="123" t="s">
        <v>194</v>
      </c>
      <c r="H157" s="123" t="s">
        <v>194</v>
      </c>
      <c r="I157" s="123" t="s">
        <v>194</v>
      </c>
      <c r="J157" s="123" t="s">
        <v>193</v>
      </c>
      <c r="K157" s="123" t="s">
        <v>194</v>
      </c>
      <c r="L157" s="123" t="s">
        <v>194</v>
      </c>
      <c r="M157" s="123" t="s">
        <v>194</v>
      </c>
      <c r="N157" s="123" t="s">
        <v>194</v>
      </c>
      <c r="O157" s="123" t="s">
        <v>194</v>
      </c>
      <c r="P157" s="123" t="s">
        <v>194</v>
      </c>
      <c r="Q157" s="123" t="s">
        <v>194</v>
      </c>
      <c r="R157" s="123" t="s">
        <v>193</v>
      </c>
      <c r="S157" s="123" t="s">
        <v>194</v>
      </c>
      <c r="T157" s="123" t="s">
        <v>194</v>
      </c>
    </row>
    <row r="158" spans="1:20" x14ac:dyDescent="0.25">
      <c r="A158" s="127" t="s">
        <v>380</v>
      </c>
      <c r="B158" s="128" t="s">
        <v>383</v>
      </c>
      <c r="C158" s="127" t="s">
        <v>194</v>
      </c>
      <c r="D158" s="127" t="s">
        <v>194</v>
      </c>
      <c r="E158" s="127" t="s">
        <v>194</v>
      </c>
      <c r="F158" s="127" t="s">
        <v>194</v>
      </c>
      <c r="G158" s="127" t="s">
        <v>194</v>
      </c>
      <c r="H158" s="127" t="s">
        <v>194</v>
      </c>
      <c r="I158" s="127" t="s">
        <v>193</v>
      </c>
      <c r="J158" s="127" t="s">
        <v>193</v>
      </c>
      <c r="K158" s="127" t="s">
        <v>194</v>
      </c>
      <c r="L158" s="127" t="s">
        <v>194</v>
      </c>
      <c r="M158" s="127" t="s">
        <v>194</v>
      </c>
      <c r="N158" s="127" t="s">
        <v>194</v>
      </c>
      <c r="O158" s="127" t="s">
        <v>194</v>
      </c>
      <c r="P158" s="127" t="s">
        <v>194</v>
      </c>
      <c r="Q158" s="127" t="s">
        <v>194</v>
      </c>
      <c r="R158" s="127" t="s">
        <v>194</v>
      </c>
      <c r="S158" s="127" t="s">
        <v>194</v>
      </c>
      <c r="T158" s="127" t="s">
        <v>194</v>
      </c>
    </row>
    <row r="159" spans="1:20" x14ac:dyDescent="0.25">
      <c r="A159" s="123" t="s">
        <v>380</v>
      </c>
      <c r="B159" s="124" t="s">
        <v>384</v>
      </c>
      <c r="C159" s="123" t="s">
        <v>194</v>
      </c>
      <c r="D159" s="123" t="s">
        <v>193</v>
      </c>
      <c r="E159" s="123" t="s">
        <v>194</v>
      </c>
      <c r="F159" s="123" t="s">
        <v>194</v>
      </c>
      <c r="G159" s="123" t="s">
        <v>194</v>
      </c>
      <c r="H159" s="123" t="s">
        <v>194</v>
      </c>
      <c r="I159" s="123" t="s">
        <v>194</v>
      </c>
      <c r="J159" s="123" t="s">
        <v>194</v>
      </c>
      <c r="K159" s="123" t="s">
        <v>194</v>
      </c>
      <c r="L159" s="123" t="s">
        <v>194</v>
      </c>
      <c r="M159" s="123" t="s">
        <v>194</v>
      </c>
      <c r="N159" s="123" t="s">
        <v>193</v>
      </c>
      <c r="O159" s="123" t="s">
        <v>193</v>
      </c>
      <c r="P159" s="123" t="s">
        <v>193</v>
      </c>
      <c r="Q159" s="123" t="s">
        <v>193</v>
      </c>
      <c r="R159" s="123" t="s">
        <v>194</v>
      </c>
      <c r="S159" s="123" t="s">
        <v>194</v>
      </c>
      <c r="T159" s="123" t="s">
        <v>194</v>
      </c>
    </row>
    <row r="160" spans="1:20" x14ac:dyDescent="0.25">
      <c r="A160" s="127" t="s">
        <v>385</v>
      </c>
      <c r="B160" s="128" t="s">
        <v>386</v>
      </c>
      <c r="C160" s="127" t="s">
        <v>194</v>
      </c>
      <c r="D160" s="127" t="s">
        <v>193</v>
      </c>
      <c r="E160" s="127" t="s">
        <v>194</v>
      </c>
      <c r="F160" s="127" t="s">
        <v>194</v>
      </c>
      <c r="G160" s="127" t="s">
        <v>194</v>
      </c>
      <c r="H160" s="127" t="s">
        <v>194</v>
      </c>
      <c r="I160" s="127" t="s">
        <v>193</v>
      </c>
      <c r="J160" s="127" t="s">
        <v>193</v>
      </c>
      <c r="K160" s="127" t="s">
        <v>194</v>
      </c>
      <c r="L160" s="127" t="s">
        <v>194</v>
      </c>
      <c r="M160" s="127" t="s">
        <v>194</v>
      </c>
      <c r="N160" s="127" t="s">
        <v>194</v>
      </c>
      <c r="O160" s="127" t="s">
        <v>193</v>
      </c>
      <c r="P160" s="127" t="s">
        <v>194</v>
      </c>
      <c r="Q160" s="127" t="s">
        <v>194</v>
      </c>
      <c r="R160" s="127" t="s">
        <v>194</v>
      </c>
      <c r="S160" s="127" t="s">
        <v>194</v>
      </c>
      <c r="T160" s="127" t="s">
        <v>194</v>
      </c>
    </row>
    <row r="161" spans="1:20" x14ac:dyDescent="0.25">
      <c r="A161" s="123" t="s">
        <v>385</v>
      </c>
      <c r="B161" s="124" t="s">
        <v>387</v>
      </c>
      <c r="C161" s="123" t="s">
        <v>194</v>
      </c>
      <c r="D161" s="123" t="s">
        <v>193</v>
      </c>
      <c r="E161" s="123" t="s">
        <v>194</v>
      </c>
      <c r="F161" s="123" t="s">
        <v>194</v>
      </c>
      <c r="G161" s="123" t="s">
        <v>194</v>
      </c>
      <c r="H161" s="123" t="s">
        <v>193</v>
      </c>
      <c r="I161" s="123" t="s">
        <v>194</v>
      </c>
      <c r="J161" s="123" t="s">
        <v>193</v>
      </c>
      <c r="K161" s="123" t="s">
        <v>194</v>
      </c>
      <c r="L161" s="123" t="s">
        <v>193</v>
      </c>
      <c r="M161" s="123" t="s">
        <v>193</v>
      </c>
      <c r="N161" s="123" t="s">
        <v>193</v>
      </c>
      <c r="O161" s="123" t="s">
        <v>193</v>
      </c>
      <c r="P161" s="123" t="s">
        <v>193</v>
      </c>
      <c r="Q161" s="123" t="s">
        <v>193</v>
      </c>
      <c r="R161" s="123" t="s">
        <v>193</v>
      </c>
      <c r="S161" s="123" t="s">
        <v>194</v>
      </c>
      <c r="T161" s="123" t="s">
        <v>193</v>
      </c>
    </row>
    <row r="162" spans="1:20" x14ac:dyDescent="0.25">
      <c r="A162" s="127" t="s">
        <v>385</v>
      </c>
      <c r="B162" s="128" t="s">
        <v>388</v>
      </c>
      <c r="C162" s="127" t="s">
        <v>194</v>
      </c>
      <c r="D162" s="127" t="s">
        <v>194</v>
      </c>
      <c r="E162" s="127" t="s">
        <v>194</v>
      </c>
      <c r="F162" s="127" t="s">
        <v>194</v>
      </c>
      <c r="G162" s="127" t="s">
        <v>194</v>
      </c>
      <c r="H162" s="127" t="s">
        <v>194</v>
      </c>
      <c r="I162" s="127" t="s">
        <v>194</v>
      </c>
      <c r="J162" s="127" t="s">
        <v>193</v>
      </c>
      <c r="K162" s="127" t="s">
        <v>193</v>
      </c>
      <c r="L162" s="127" t="s">
        <v>194</v>
      </c>
      <c r="M162" s="127" t="s">
        <v>194</v>
      </c>
      <c r="N162" s="127" t="s">
        <v>193</v>
      </c>
      <c r="O162" s="127" t="s">
        <v>193</v>
      </c>
      <c r="P162" s="127" t="s">
        <v>194</v>
      </c>
      <c r="Q162" s="127" t="s">
        <v>193</v>
      </c>
      <c r="R162" s="127" t="s">
        <v>194</v>
      </c>
      <c r="S162" s="127" t="s">
        <v>193</v>
      </c>
      <c r="T162" s="127" t="s">
        <v>194</v>
      </c>
    </row>
    <row r="163" spans="1:20" x14ac:dyDescent="0.25">
      <c r="A163" s="123" t="s">
        <v>385</v>
      </c>
      <c r="B163" s="124" t="s">
        <v>389</v>
      </c>
      <c r="C163" s="123" t="s">
        <v>194</v>
      </c>
      <c r="D163" s="123" t="s">
        <v>194</v>
      </c>
      <c r="E163" s="123" t="s">
        <v>194</v>
      </c>
      <c r="F163" s="123" t="s">
        <v>194</v>
      </c>
      <c r="G163" s="123" t="s">
        <v>194</v>
      </c>
      <c r="H163" s="123" t="s">
        <v>194</v>
      </c>
      <c r="I163" s="123" t="s">
        <v>193</v>
      </c>
      <c r="J163" s="123" t="s">
        <v>193</v>
      </c>
      <c r="K163" s="123" t="s">
        <v>193</v>
      </c>
      <c r="L163" s="123" t="s">
        <v>194</v>
      </c>
      <c r="M163" s="123" t="s">
        <v>194</v>
      </c>
      <c r="N163" s="123" t="s">
        <v>193</v>
      </c>
      <c r="O163" s="123" t="s">
        <v>193</v>
      </c>
      <c r="P163" s="123" t="s">
        <v>194</v>
      </c>
      <c r="Q163" s="123" t="s">
        <v>193</v>
      </c>
      <c r="R163" s="123" t="s">
        <v>194</v>
      </c>
      <c r="S163" s="123" t="s">
        <v>193</v>
      </c>
      <c r="T163" s="123" t="s">
        <v>194</v>
      </c>
    </row>
    <row r="164" spans="1:20" x14ac:dyDescent="0.25">
      <c r="A164" s="127" t="s">
        <v>385</v>
      </c>
      <c r="B164" s="128" t="s">
        <v>390</v>
      </c>
      <c r="C164" s="127" t="s">
        <v>194</v>
      </c>
      <c r="D164" s="127" t="s">
        <v>193</v>
      </c>
      <c r="E164" s="127" t="s">
        <v>194</v>
      </c>
      <c r="F164" s="127" t="s">
        <v>194</v>
      </c>
      <c r="G164" s="127" t="s">
        <v>194</v>
      </c>
      <c r="H164" s="127" t="s">
        <v>194</v>
      </c>
      <c r="I164" s="127" t="s">
        <v>194</v>
      </c>
      <c r="J164" s="127" t="s">
        <v>193</v>
      </c>
      <c r="K164" s="127" t="s">
        <v>194</v>
      </c>
      <c r="L164" s="127" t="s">
        <v>194</v>
      </c>
      <c r="M164" s="127" t="s">
        <v>194</v>
      </c>
      <c r="N164" s="127" t="s">
        <v>193</v>
      </c>
      <c r="O164" s="127" t="s">
        <v>193</v>
      </c>
      <c r="P164" s="127" t="s">
        <v>194</v>
      </c>
      <c r="Q164" s="127" t="s">
        <v>193</v>
      </c>
      <c r="R164" s="127" t="s">
        <v>194</v>
      </c>
      <c r="S164" s="127" t="s">
        <v>193</v>
      </c>
      <c r="T164" s="127" t="s">
        <v>194</v>
      </c>
    </row>
    <row r="165" spans="1:20" x14ac:dyDescent="0.25">
      <c r="A165" s="123" t="s">
        <v>391</v>
      </c>
      <c r="B165" s="124" t="s">
        <v>392</v>
      </c>
      <c r="C165" s="123" t="s">
        <v>194</v>
      </c>
      <c r="D165" s="123" t="s">
        <v>194</v>
      </c>
      <c r="E165" s="123" t="s">
        <v>194</v>
      </c>
      <c r="F165" s="123" t="s">
        <v>194</v>
      </c>
      <c r="G165" s="123" t="s">
        <v>194</v>
      </c>
      <c r="H165" s="123" t="s">
        <v>194</v>
      </c>
      <c r="I165" s="123" t="s">
        <v>194</v>
      </c>
      <c r="J165" s="123" t="s">
        <v>194</v>
      </c>
      <c r="K165" s="123" t="s">
        <v>194</v>
      </c>
      <c r="L165" s="123" t="s">
        <v>194</v>
      </c>
      <c r="M165" s="123" t="s">
        <v>194</v>
      </c>
      <c r="N165" s="123" t="s">
        <v>194</v>
      </c>
      <c r="O165" s="123" t="s">
        <v>194</v>
      </c>
      <c r="P165" s="123" t="s">
        <v>194</v>
      </c>
      <c r="Q165" s="123" t="s">
        <v>194</v>
      </c>
      <c r="R165" s="123" t="s">
        <v>194</v>
      </c>
      <c r="S165" s="123" t="s">
        <v>194</v>
      </c>
      <c r="T165" s="123" t="s">
        <v>194</v>
      </c>
    </row>
    <row r="166" spans="1:20" x14ac:dyDescent="0.25">
      <c r="A166" s="127" t="s">
        <v>391</v>
      </c>
      <c r="B166" s="128" t="s">
        <v>393</v>
      </c>
      <c r="C166" s="127" t="s">
        <v>194</v>
      </c>
      <c r="D166" s="127" t="s">
        <v>193</v>
      </c>
      <c r="E166" s="127" t="s">
        <v>194</v>
      </c>
      <c r="F166" s="127" t="s">
        <v>194</v>
      </c>
      <c r="G166" s="127" t="s">
        <v>194</v>
      </c>
      <c r="H166" s="127" t="s">
        <v>194</v>
      </c>
      <c r="I166" s="127" t="s">
        <v>194</v>
      </c>
      <c r="J166" s="127" t="s">
        <v>193</v>
      </c>
      <c r="K166" s="127" t="s">
        <v>194</v>
      </c>
      <c r="L166" s="127" t="s">
        <v>194</v>
      </c>
      <c r="M166" s="127" t="s">
        <v>194</v>
      </c>
      <c r="N166" s="127" t="s">
        <v>193</v>
      </c>
      <c r="O166" s="127" t="s">
        <v>193</v>
      </c>
      <c r="P166" s="127" t="s">
        <v>194</v>
      </c>
      <c r="Q166" s="127" t="s">
        <v>193</v>
      </c>
      <c r="R166" s="127" t="s">
        <v>194</v>
      </c>
      <c r="S166" s="127" t="s">
        <v>194</v>
      </c>
      <c r="T166" s="127" t="s">
        <v>194</v>
      </c>
    </row>
    <row r="167" spans="1:20" x14ac:dyDescent="0.25">
      <c r="A167" s="123" t="s">
        <v>394</v>
      </c>
      <c r="B167" s="124" t="s">
        <v>395</v>
      </c>
      <c r="C167" s="123" t="s">
        <v>194</v>
      </c>
      <c r="D167" s="123" t="s">
        <v>193</v>
      </c>
      <c r="E167" s="123" t="s">
        <v>194</v>
      </c>
      <c r="F167" s="123" t="s">
        <v>194</v>
      </c>
      <c r="G167" s="123" t="s">
        <v>194</v>
      </c>
      <c r="H167" s="123" t="s">
        <v>194</v>
      </c>
      <c r="I167" s="123" t="s">
        <v>194</v>
      </c>
      <c r="J167" s="123" t="s">
        <v>193</v>
      </c>
      <c r="K167" s="123" t="s">
        <v>194</v>
      </c>
      <c r="L167" s="123" t="s">
        <v>194</v>
      </c>
      <c r="M167" s="123" t="s">
        <v>194</v>
      </c>
      <c r="N167" s="123" t="s">
        <v>193</v>
      </c>
      <c r="O167" s="123" t="s">
        <v>194</v>
      </c>
      <c r="P167" s="123" t="s">
        <v>194</v>
      </c>
      <c r="Q167" s="123" t="s">
        <v>193</v>
      </c>
      <c r="R167" s="123" t="s">
        <v>194</v>
      </c>
      <c r="S167" s="123" t="s">
        <v>193</v>
      </c>
      <c r="T167" s="123" t="s">
        <v>193</v>
      </c>
    </row>
    <row r="168" spans="1:20" x14ac:dyDescent="0.25">
      <c r="A168" s="127" t="s">
        <v>394</v>
      </c>
      <c r="B168" s="128" t="s">
        <v>396</v>
      </c>
      <c r="C168" s="127" t="s">
        <v>194</v>
      </c>
      <c r="D168" s="127" t="s">
        <v>193</v>
      </c>
      <c r="E168" s="127" t="s">
        <v>194</v>
      </c>
      <c r="F168" s="127" t="s">
        <v>194</v>
      </c>
      <c r="G168" s="127" t="s">
        <v>194</v>
      </c>
      <c r="H168" s="127" t="s">
        <v>194</v>
      </c>
      <c r="I168" s="127" t="s">
        <v>194</v>
      </c>
      <c r="J168" s="127" t="s">
        <v>193</v>
      </c>
      <c r="K168" s="127" t="s">
        <v>194</v>
      </c>
      <c r="L168" s="127" t="s">
        <v>194</v>
      </c>
      <c r="M168" s="127" t="s">
        <v>194</v>
      </c>
      <c r="N168" s="127" t="s">
        <v>193</v>
      </c>
      <c r="O168" s="127" t="s">
        <v>193</v>
      </c>
      <c r="P168" s="127" t="s">
        <v>194</v>
      </c>
      <c r="Q168" s="127" t="s">
        <v>193</v>
      </c>
      <c r="R168" s="127" t="s">
        <v>194</v>
      </c>
      <c r="S168" s="127" t="s">
        <v>193</v>
      </c>
      <c r="T168" s="127" t="s">
        <v>194</v>
      </c>
    </row>
    <row r="169" spans="1:20" x14ac:dyDescent="0.25">
      <c r="A169" s="123" t="s">
        <v>394</v>
      </c>
      <c r="B169" s="124" t="s">
        <v>397</v>
      </c>
      <c r="C169" s="123" t="s">
        <v>194</v>
      </c>
      <c r="D169" s="123" t="s">
        <v>194</v>
      </c>
      <c r="E169" s="123" t="s">
        <v>194</v>
      </c>
      <c r="F169" s="123" t="s">
        <v>194</v>
      </c>
      <c r="G169" s="123" t="s">
        <v>194</v>
      </c>
      <c r="H169" s="123" t="s">
        <v>194</v>
      </c>
      <c r="I169" s="123" t="s">
        <v>194</v>
      </c>
      <c r="J169" s="123" t="s">
        <v>194</v>
      </c>
      <c r="K169" s="123" t="s">
        <v>194</v>
      </c>
      <c r="L169" s="123" t="s">
        <v>194</v>
      </c>
      <c r="M169" s="123" t="s">
        <v>194</v>
      </c>
      <c r="N169" s="123" t="s">
        <v>194</v>
      </c>
      <c r="O169" s="123" t="s">
        <v>194</v>
      </c>
      <c r="P169" s="123" t="s">
        <v>194</v>
      </c>
      <c r="Q169" s="123" t="s">
        <v>194</v>
      </c>
      <c r="R169" s="123" t="s">
        <v>194</v>
      </c>
      <c r="S169" s="123" t="s">
        <v>194</v>
      </c>
      <c r="T169" s="123" t="s">
        <v>194</v>
      </c>
    </row>
    <row r="170" spans="1:20" x14ac:dyDescent="0.25">
      <c r="A170" s="127" t="s">
        <v>394</v>
      </c>
      <c r="B170" s="128" t="s">
        <v>398</v>
      </c>
      <c r="C170" s="127" t="s">
        <v>194</v>
      </c>
      <c r="D170" s="127" t="s">
        <v>194</v>
      </c>
      <c r="E170" s="127" t="s">
        <v>194</v>
      </c>
      <c r="F170" s="127" t="s">
        <v>194</v>
      </c>
      <c r="G170" s="127" t="s">
        <v>194</v>
      </c>
      <c r="H170" s="127" t="s">
        <v>194</v>
      </c>
      <c r="I170" s="127" t="s">
        <v>194</v>
      </c>
      <c r="J170" s="127" t="s">
        <v>193</v>
      </c>
      <c r="K170" s="127" t="s">
        <v>194</v>
      </c>
      <c r="L170" s="127" t="s">
        <v>194</v>
      </c>
      <c r="M170" s="127" t="s">
        <v>194</v>
      </c>
      <c r="N170" s="127" t="s">
        <v>193</v>
      </c>
      <c r="O170" s="127" t="s">
        <v>193</v>
      </c>
      <c r="P170" s="127" t="s">
        <v>194</v>
      </c>
      <c r="Q170" s="127" t="s">
        <v>194</v>
      </c>
      <c r="R170" s="127" t="s">
        <v>194</v>
      </c>
      <c r="S170" s="127" t="s">
        <v>194</v>
      </c>
      <c r="T170" s="127" t="s">
        <v>194</v>
      </c>
    </row>
    <row r="171" spans="1:20" x14ac:dyDescent="0.25">
      <c r="A171" s="123" t="s">
        <v>394</v>
      </c>
      <c r="B171" s="124" t="s">
        <v>399</v>
      </c>
      <c r="C171" s="123" t="s">
        <v>194</v>
      </c>
      <c r="D171" s="123" t="s">
        <v>194</v>
      </c>
      <c r="E171" s="123" t="s">
        <v>194</v>
      </c>
      <c r="F171" s="123" t="s">
        <v>194</v>
      </c>
      <c r="G171" s="123" t="s">
        <v>194</v>
      </c>
      <c r="H171" s="123" t="s">
        <v>194</v>
      </c>
      <c r="I171" s="123" t="s">
        <v>193</v>
      </c>
      <c r="J171" s="123" t="s">
        <v>194</v>
      </c>
      <c r="K171" s="123" t="s">
        <v>194</v>
      </c>
      <c r="L171" s="123" t="s">
        <v>194</v>
      </c>
      <c r="M171" s="123" t="s">
        <v>194</v>
      </c>
      <c r="N171" s="123" t="s">
        <v>193</v>
      </c>
      <c r="O171" s="123" t="s">
        <v>193</v>
      </c>
      <c r="P171" s="123" t="s">
        <v>193</v>
      </c>
      <c r="Q171" s="123" t="s">
        <v>193</v>
      </c>
      <c r="R171" s="123" t="s">
        <v>193</v>
      </c>
      <c r="S171" s="123" t="s">
        <v>194</v>
      </c>
      <c r="T171" s="123" t="s">
        <v>194</v>
      </c>
    </row>
    <row r="172" spans="1:20" x14ac:dyDescent="0.25">
      <c r="A172" s="127" t="s">
        <v>394</v>
      </c>
      <c r="B172" s="128" t="s">
        <v>400</v>
      </c>
      <c r="C172" s="127" t="s">
        <v>194</v>
      </c>
      <c r="D172" s="127" t="s">
        <v>193</v>
      </c>
      <c r="E172" s="127" t="s">
        <v>194</v>
      </c>
      <c r="F172" s="127" t="s">
        <v>194</v>
      </c>
      <c r="G172" s="127" t="s">
        <v>194</v>
      </c>
      <c r="H172" s="127" t="s">
        <v>194</v>
      </c>
      <c r="I172" s="127" t="s">
        <v>193</v>
      </c>
      <c r="J172" s="127" t="s">
        <v>193</v>
      </c>
      <c r="K172" s="127" t="s">
        <v>193</v>
      </c>
      <c r="L172" s="127" t="s">
        <v>194</v>
      </c>
      <c r="M172" s="127" t="s">
        <v>194</v>
      </c>
      <c r="N172" s="127" t="s">
        <v>194</v>
      </c>
      <c r="O172" s="127" t="s">
        <v>193</v>
      </c>
      <c r="P172" s="127" t="s">
        <v>194</v>
      </c>
      <c r="Q172" s="127" t="s">
        <v>193</v>
      </c>
      <c r="R172" s="127" t="s">
        <v>194</v>
      </c>
      <c r="S172" s="127" t="s">
        <v>193</v>
      </c>
      <c r="T172" s="127" t="s">
        <v>194</v>
      </c>
    </row>
    <row r="173" spans="1:20" x14ac:dyDescent="0.25">
      <c r="A173" s="123" t="s">
        <v>394</v>
      </c>
      <c r="B173" s="124" t="s">
        <v>401</v>
      </c>
      <c r="C173" s="123" t="s">
        <v>194</v>
      </c>
      <c r="D173" s="123" t="s">
        <v>193</v>
      </c>
      <c r="E173" s="123" t="s">
        <v>194</v>
      </c>
      <c r="F173" s="123" t="s">
        <v>194</v>
      </c>
      <c r="G173" s="123" t="s">
        <v>194</v>
      </c>
      <c r="H173" s="123" t="s">
        <v>194</v>
      </c>
      <c r="I173" s="123" t="s">
        <v>194</v>
      </c>
      <c r="J173" s="123" t="s">
        <v>194</v>
      </c>
      <c r="K173" s="123" t="s">
        <v>194</v>
      </c>
      <c r="L173" s="123" t="s">
        <v>194</v>
      </c>
      <c r="M173" s="123" t="s">
        <v>194</v>
      </c>
      <c r="N173" s="123" t="s">
        <v>193</v>
      </c>
      <c r="O173" s="123" t="s">
        <v>193</v>
      </c>
      <c r="P173" s="123" t="s">
        <v>194</v>
      </c>
      <c r="Q173" s="123" t="s">
        <v>193</v>
      </c>
      <c r="R173" s="123" t="s">
        <v>194</v>
      </c>
      <c r="S173" s="123" t="s">
        <v>194</v>
      </c>
      <c r="T173" s="123" t="s">
        <v>194</v>
      </c>
    </row>
    <row r="174" spans="1:20" x14ac:dyDescent="0.25">
      <c r="A174" s="127" t="s">
        <v>394</v>
      </c>
      <c r="B174" s="128" t="s">
        <v>402</v>
      </c>
      <c r="C174" s="127" t="s">
        <v>194</v>
      </c>
      <c r="D174" s="127" t="s">
        <v>193</v>
      </c>
      <c r="E174" s="127" t="s">
        <v>194</v>
      </c>
      <c r="F174" s="127" t="s">
        <v>194</v>
      </c>
      <c r="G174" s="127" t="s">
        <v>194</v>
      </c>
      <c r="H174" s="127" t="s">
        <v>194</v>
      </c>
      <c r="I174" s="127" t="s">
        <v>194</v>
      </c>
      <c r="J174" s="127" t="s">
        <v>194</v>
      </c>
      <c r="K174" s="127" t="s">
        <v>194</v>
      </c>
      <c r="L174" s="127" t="s">
        <v>194</v>
      </c>
      <c r="M174" s="127" t="s">
        <v>194</v>
      </c>
      <c r="N174" s="127" t="s">
        <v>193</v>
      </c>
      <c r="O174" s="127" t="s">
        <v>193</v>
      </c>
      <c r="P174" s="127" t="s">
        <v>193</v>
      </c>
      <c r="Q174" s="127" t="s">
        <v>193</v>
      </c>
      <c r="R174" s="127" t="s">
        <v>194</v>
      </c>
      <c r="S174" s="127" t="s">
        <v>193</v>
      </c>
      <c r="T174" s="127" t="s">
        <v>194</v>
      </c>
    </row>
    <row r="175" spans="1:20" x14ac:dyDescent="0.25">
      <c r="A175" s="123" t="s">
        <v>394</v>
      </c>
      <c r="B175" s="124" t="s">
        <v>403</v>
      </c>
      <c r="C175" s="123" t="s">
        <v>194</v>
      </c>
      <c r="D175" s="123" t="s">
        <v>193</v>
      </c>
      <c r="E175" s="123" t="s">
        <v>194</v>
      </c>
      <c r="F175" s="123" t="s">
        <v>194</v>
      </c>
      <c r="G175" s="123" t="s">
        <v>194</v>
      </c>
      <c r="H175" s="123" t="s">
        <v>194</v>
      </c>
      <c r="I175" s="123" t="s">
        <v>193</v>
      </c>
      <c r="J175" s="123" t="s">
        <v>193</v>
      </c>
      <c r="K175" s="123" t="s">
        <v>194</v>
      </c>
      <c r="L175" s="123" t="s">
        <v>194</v>
      </c>
      <c r="M175" s="123" t="s">
        <v>194</v>
      </c>
      <c r="N175" s="123" t="s">
        <v>194</v>
      </c>
      <c r="O175" s="123" t="s">
        <v>194</v>
      </c>
      <c r="P175" s="123" t="s">
        <v>194</v>
      </c>
      <c r="Q175" s="123" t="s">
        <v>193</v>
      </c>
      <c r="R175" s="123" t="s">
        <v>194</v>
      </c>
      <c r="S175" s="123" t="s">
        <v>193</v>
      </c>
      <c r="T175" s="123" t="s">
        <v>194</v>
      </c>
    </row>
    <row r="176" spans="1:20" x14ac:dyDescent="0.25">
      <c r="A176" s="127" t="s">
        <v>394</v>
      </c>
      <c r="B176" s="128" t="s">
        <v>404</v>
      </c>
      <c r="C176" s="127" t="s">
        <v>194</v>
      </c>
      <c r="D176" s="127" t="s">
        <v>194</v>
      </c>
      <c r="E176" s="127" t="s">
        <v>194</v>
      </c>
      <c r="F176" s="127" t="s">
        <v>194</v>
      </c>
      <c r="G176" s="127" t="s">
        <v>194</v>
      </c>
      <c r="H176" s="127" t="s">
        <v>194</v>
      </c>
      <c r="I176" s="127" t="s">
        <v>193</v>
      </c>
      <c r="J176" s="127" t="s">
        <v>193</v>
      </c>
      <c r="K176" s="127" t="s">
        <v>194</v>
      </c>
      <c r="L176" s="127" t="s">
        <v>194</v>
      </c>
      <c r="M176" s="127" t="s">
        <v>194</v>
      </c>
      <c r="N176" s="127" t="s">
        <v>193</v>
      </c>
      <c r="O176" s="127" t="s">
        <v>193</v>
      </c>
      <c r="P176" s="127" t="s">
        <v>194</v>
      </c>
      <c r="Q176" s="127" t="s">
        <v>194</v>
      </c>
      <c r="R176" s="127" t="s">
        <v>194</v>
      </c>
      <c r="S176" s="127" t="s">
        <v>193</v>
      </c>
      <c r="T176" s="127" t="s">
        <v>194</v>
      </c>
    </row>
    <row r="177" spans="1:20" x14ac:dyDescent="0.25">
      <c r="A177" s="123" t="s">
        <v>394</v>
      </c>
      <c r="B177" s="124" t="s">
        <v>405</v>
      </c>
      <c r="C177" s="123" t="s">
        <v>194</v>
      </c>
      <c r="D177" s="123" t="s">
        <v>193</v>
      </c>
      <c r="E177" s="123" t="s">
        <v>194</v>
      </c>
      <c r="F177" s="123" t="s">
        <v>194</v>
      </c>
      <c r="G177" s="123" t="s">
        <v>194</v>
      </c>
      <c r="H177" s="123" t="s">
        <v>194</v>
      </c>
      <c r="I177" s="123" t="s">
        <v>194</v>
      </c>
      <c r="J177" s="123" t="s">
        <v>193</v>
      </c>
      <c r="K177" s="123" t="s">
        <v>194</v>
      </c>
      <c r="L177" s="123" t="s">
        <v>194</v>
      </c>
      <c r="M177" s="123" t="s">
        <v>194</v>
      </c>
      <c r="N177" s="123" t="s">
        <v>193</v>
      </c>
      <c r="O177" s="123" t="s">
        <v>193</v>
      </c>
      <c r="P177" s="123" t="s">
        <v>194</v>
      </c>
      <c r="Q177" s="123" t="s">
        <v>194</v>
      </c>
      <c r="R177" s="123" t="s">
        <v>193</v>
      </c>
      <c r="S177" s="123" t="s">
        <v>194</v>
      </c>
      <c r="T177" s="123" t="s">
        <v>194</v>
      </c>
    </row>
    <row r="178" spans="1:20" x14ac:dyDescent="0.25">
      <c r="A178" s="127" t="s">
        <v>394</v>
      </c>
      <c r="B178" s="128" t="s">
        <v>406</v>
      </c>
      <c r="C178" s="127" t="s">
        <v>194</v>
      </c>
      <c r="D178" s="127" t="s">
        <v>193</v>
      </c>
      <c r="E178" s="127" t="s">
        <v>194</v>
      </c>
      <c r="F178" s="127" t="s">
        <v>194</v>
      </c>
      <c r="G178" s="127" t="s">
        <v>194</v>
      </c>
      <c r="H178" s="127" t="s">
        <v>193</v>
      </c>
      <c r="I178" s="127" t="s">
        <v>193</v>
      </c>
      <c r="J178" s="127" t="s">
        <v>194</v>
      </c>
      <c r="K178" s="127" t="s">
        <v>194</v>
      </c>
      <c r="L178" s="127" t="s">
        <v>194</v>
      </c>
      <c r="M178" s="127" t="s">
        <v>194</v>
      </c>
      <c r="N178" s="127" t="s">
        <v>193</v>
      </c>
      <c r="O178" s="127" t="s">
        <v>193</v>
      </c>
      <c r="P178" s="127" t="s">
        <v>193</v>
      </c>
      <c r="Q178" s="127" t="s">
        <v>193</v>
      </c>
      <c r="R178" s="127" t="s">
        <v>193</v>
      </c>
      <c r="S178" s="127" t="s">
        <v>194</v>
      </c>
      <c r="T178" s="127" t="s">
        <v>194</v>
      </c>
    </row>
    <row r="179" spans="1:20" x14ac:dyDescent="0.25">
      <c r="A179" s="123" t="s">
        <v>394</v>
      </c>
      <c r="B179" s="124" t="s">
        <v>407</v>
      </c>
      <c r="C179" s="123" t="s">
        <v>194</v>
      </c>
      <c r="D179" s="123" t="s">
        <v>194</v>
      </c>
      <c r="E179" s="123" t="s">
        <v>194</v>
      </c>
      <c r="F179" s="123" t="s">
        <v>194</v>
      </c>
      <c r="G179" s="123" t="s">
        <v>194</v>
      </c>
      <c r="H179" s="123" t="s">
        <v>193</v>
      </c>
      <c r="I179" s="123" t="s">
        <v>193</v>
      </c>
      <c r="J179" s="123" t="s">
        <v>194</v>
      </c>
      <c r="K179" s="123" t="s">
        <v>194</v>
      </c>
      <c r="L179" s="123" t="s">
        <v>194</v>
      </c>
      <c r="M179" s="123" t="s">
        <v>194</v>
      </c>
      <c r="N179" s="123" t="s">
        <v>193</v>
      </c>
      <c r="O179" s="123" t="s">
        <v>193</v>
      </c>
      <c r="P179" s="123" t="s">
        <v>194</v>
      </c>
      <c r="Q179" s="123" t="s">
        <v>194</v>
      </c>
      <c r="R179" s="123" t="s">
        <v>193</v>
      </c>
      <c r="S179" s="123" t="s">
        <v>193</v>
      </c>
      <c r="T179" s="123" t="s">
        <v>194</v>
      </c>
    </row>
    <row r="180" spans="1:20" x14ac:dyDescent="0.25">
      <c r="A180" s="127" t="s">
        <v>394</v>
      </c>
      <c r="B180" s="128" t="s">
        <v>408</v>
      </c>
      <c r="C180" s="127" t="s">
        <v>194</v>
      </c>
      <c r="D180" s="127" t="s">
        <v>193</v>
      </c>
      <c r="E180" s="127" t="s">
        <v>194</v>
      </c>
      <c r="F180" s="127" t="s">
        <v>194</v>
      </c>
      <c r="G180" s="127" t="s">
        <v>194</v>
      </c>
      <c r="H180" s="127" t="s">
        <v>194</v>
      </c>
      <c r="I180" s="127" t="s">
        <v>194</v>
      </c>
      <c r="J180" s="127" t="s">
        <v>194</v>
      </c>
      <c r="K180" s="127" t="s">
        <v>194</v>
      </c>
      <c r="L180" s="127" t="s">
        <v>194</v>
      </c>
      <c r="M180" s="127" t="s">
        <v>194</v>
      </c>
      <c r="N180" s="127" t="s">
        <v>194</v>
      </c>
      <c r="O180" s="127" t="s">
        <v>193</v>
      </c>
      <c r="P180" s="127" t="s">
        <v>194</v>
      </c>
      <c r="Q180" s="127" t="s">
        <v>194</v>
      </c>
      <c r="R180" s="127" t="s">
        <v>194</v>
      </c>
      <c r="S180" s="127" t="s">
        <v>193</v>
      </c>
      <c r="T180" s="127" t="s">
        <v>194</v>
      </c>
    </row>
    <row r="181" spans="1:20" x14ac:dyDescent="0.25">
      <c r="A181" s="123" t="s">
        <v>394</v>
      </c>
      <c r="B181" s="124" t="s">
        <v>409</v>
      </c>
      <c r="C181" s="123" t="s">
        <v>194</v>
      </c>
      <c r="D181" s="123" t="s">
        <v>194</v>
      </c>
      <c r="E181" s="123" t="s">
        <v>194</v>
      </c>
      <c r="F181" s="123" t="s">
        <v>194</v>
      </c>
      <c r="G181" s="123" t="s">
        <v>194</v>
      </c>
      <c r="H181" s="123" t="s">
        <v>194</v>
      </c>
      <c r="I181" s="123" t="s">
        <v>193</v>
      </c>
      <c r="J181" s="123" t="s">
        <v>193</v>
      </c>
      <c r="K181" s="123" t="s">
        <v>194</v>
      </c>
      <c r="L181" s="123" t="s">
        <v>194</v>
      </c>
      <c r="M181" s="123" t="s">
        <v>194</v>
      </c>
      <c r="N181" s="123" t="s">
        <v>194</v>
      </c>
      <c r="O181" s="123" t="s">
        <v>193</v>
      </c>
      <c r="P181" s="123" t="s">
        <v>193</v>
      </c>
      <c r="Q181" s="123" t="s">
        <v>193</v>
      </c>
      <c r="R181" s="123" t="s">
        <v>194</v>
      </c>
      <c r="S181" s="123" t="s">
        <v>193</v>
      </c>
      <c r="T181" s="123" t="s">
        <v>194</v>
      </c>
    </row>
    <row r="182" spans="1:20" x14ac:dyDescent="0.25">
      <c r="A182" s="127" t="s">
        <v>394</v>
      </c>
      <c r="B182" s="128" t="s">
        <v>410</v>
      </c>
      <c r="C182" s="127" t="s">
        <v>194</v>
      </c>
      <c r="D182" s="127" t="s">
        <v>193</v>
      </c>
      <c r="E182" s="127" t="s">
        <v>194</v>
      </c>
      <c r="F182" s="127" t="s">
        <v>194</v>
      </c>
      <c r="G182" s="127" t="s">
        <v>194</v>
      </c>
      <c r="H182" s="127" t="s">
        <v>194</v>
      </c>
      <c r="I182" s="127" t="s">
        <v>194</v>
      </c>
      <c r="J182" s="127" t="s">
        <v>193</v>
      </c>
      <c r="K182" s="127" t="s">
        <v>194</v>
      </c>
      <c r="L182" s="127" t="s">
        <v>194</v>
      </c>
      <c r="M182" s="127" t="s">
        <v>194</v>
      </c>
      <c r="N182" s="127" t="s">
        <v>193</v>
      </c>
      <c r="O182" s="127" t="s">
        <v>193</v>
      </c>
      <c r="P182" s="127" t="s">
        <v>194</v>
      </c>
      <c r="Q182" s="127" t="s">
        <v>193</v>
      </c>
      <c r="R182" s="127" t="s">
        <v>193</v>
      </c>
      <c r="S182" s="127" t="s">
        <v>194</v>
      </c>
      <c r="T182" s="127" t="s">
        <v>194</v>
      </c>
    </row>
    <row r="183" spans="1:20" x14ac:dyDescent="0.25">
      <c r="A183" s="123" t="s">
        <v>394</v>
      </c>
      <c r="B183" s="124" t="s">
        <v>411</v>
      </c>
      <c r="C183" s="123" t="s">
        <v>194</v>
      </c>
      <c r="D183" s="123" t="s">
        <v>193</v>
      </c>
      <c r="E183" s="123" t="s">
        <v>194</v>
      </c>
      <c r="F183" s="123" t="s">
        <v>194</v>
      </c>
      <c r="G183" s="123" t="s">
        <v>194</v>
      </c>
      <c r="H183" s="123" t="s">
        <v>194</v>
      </c>
      <c r="I183" s="123" t="s">
        <v>194</v>
      </c>
      <c r="J183" s="123" t="s">
        <v>194</v>
      </c>
      <c r="K183" s="123" t="s">
        <v>194</v>
      </c>
      <c r="L183" s="123" t="s">
        <v>194</v>
      </c>
      <c r="M183" s="123" t="s">
        <v>194</v>
      </c>
      <c r="N183" s="123" t="s">
        <v>194</v>
      </c>
      <c r="O183" s="123" t="s">
        <v>193</v>
      </c>
      <c r="P183" s="123" t="s">
        <v>194</v>
      </c>
      <c r="Q183" s="123" t="s">
        <v>193</v>
      </c>
      <c r="R183" s="123" t="s">
        <v>193</v>
      </c>
      <c r="S183" s="123" t="s">
        <v>194</v>
      </c>
      <c r="T183" s="123" t="s">
        <v>194</v>
      </c>
    </row>
    <row r="184" spans="1:20" x14ac:dyDescent="0.25">
      <c r="A184" s="127" t="s">
        <v>394</v>
      </c>
      <c r="B184" s="128" t="s">
        <v>412</v>
      </c>
      <c r="C184" s="127" t="s">
        <v>194</v>
      </c>
      <c r="D184" s="127" t="s">
        <v>194</v>
      </c>
      <c r="E184" s="127" t="s">
        <v>194</v>
      </c>
      <c r="F184" s="127" t="s">
        <v>194</v>
      </c>
      <c r="G184" s="127" t="s">
        <v>194</v>
      </c>
      <c r="H184" s="127" t="s">
        <v>194</v>
      </c>
      <c r="I184" s="127" t="s">
        <v>193</v>
      </c>
      <c r="J184" s="127" t="s">
        <v>194</v>
      </c>
      <c r="K184" s="127" t="s">
        <v>194</v>
      </c>
      <c r="L184" s="127" t="s">
        <v>194</v>
      </c>
      <c r="M184" s="127" t="s">
        <v>194</v>
      </c>
      <c r="N184" s="127" t="s">
        <v>193</v>
      </c>
      <c r="O184" s="127" t="s">
        <v>193</v>
      </c>
      <c r="P184" s="127" t="s">
        <v>194</v>
      </c>
      <c r="Q184" s="127" t="s">
        <v>193</v>
      </c>
      <c r="R184" s="127" t="s">
        <v>193</v>
      </c>
      <c r="S184" s="127" t="s">
        <v>193</v>
      </c>
      <c r="T184" s="127" t="s">
        <v>194</v>
      </c>
    </row>
    <row r="185" spans="1:20" x14ac:dyDescent="0.25">
      <c r="A185" s="123" t="s">
        <v>394</v>
      </c>
      <c r="B185" s="124" t="s">
        <v>413</v>
      </c>
      <c r="C185" s="123" t="s">
        <v>194</v>
      </c>
      <c r="D185" s="123" t="s">
        <v>194</v>
      </c>
      <c r="E185" s="123" t="s">
        <v>194</v>
      </c>
      <c r="F185" s="123" t="s">
        <v>194</v>
      </c>
      <c r="G185" s="123" t="s">
        <v>194</v>
      </c>
      <c r="H185" s="123" t="s">
        <v>194</v>
      </c>
      <c r="I185" s="123" t="s">
        <v>194</v>
      </c>
      <c r="J185" s="123" t="s">
        <v>194</v>
      </c>
      <c r="K185" s="123" t="s">
        <v>194</v>
      </c>
      <c r="L185" s="123" t="s">
        <v>193</v>
      </c>
      <c r="M185" s="123" t="s">
        <v>194</v>
      </c>
      <c r="N185" s="123" t="s">
        <v>193</v>
      </c>
      <c r="O185" s="123" t="s">
        <v>193</v>
      </c>
      <c r="P185" s="123" t="s">
        <v>194</v>
      </c>
      <c r="Q185" s="123" t="s">
        <v>193</v>
      </c>
      <c r="R185" s="123" t="s">
        <v>194</v>
      </c>
      <c r="S185" s="123" t="s">
        <v>194</v>
      </c>
      <c r="T185" s="123" t="s">
        <v>194</v>
      </c>
    </row>
    <row r="186" spans="1:20" x14ac:dyDescent="0.25">
      <c r="A186" s="127" t="s">
        <v>414</v>
      </c>
      <c r="B186" s="128" t="s">
        <v>415</v>
      </c>
      <c r="C186" s="127" t="s">
        <v>194</v>
      </c>
      <c r="D186" s="127" t="s">
        <v>194</v>
      </c>
      <c r="E186" s="127" t="s">
        <v>194</v>
      </c>
      <c r="F186" s="127" t="s">
        <v>194</v>
      </c>
      <c r="G186" s="127" t="s">
        <v>194</v>
      </c>
      <c r="H186" s="127" t="s">
        <v>194</v>
      </c>
      <c r="I186" s="127" t="s">
        <v>193</v>
      </c>
      <c r="J186" s="127" t="s">
        <v>194</v>
      </c>
      <c r="K186" s="127" t="s">
        <v>194</v>
      </c>
      <c r="L186" s="127" t="s">
        <v>194</v>
      </c>
      <c r="M186" s="127" t="s">
        <v>194</v>
      </c>
      <c r="N186" s="127" t="s">
        <v>194</v>
      </c>
      <c r="O186" s="127" t="s">
        <v>194</v>
      </c>
      <c r="P186" s="127" t="s">
        <v>194</v>
      </c>
      <c r="Q186" s="127" t="s">
        <v>194</v>
      </c>
      <c r="R186" s="127" t="s">
        <v>194</v>
      </c>
      <c r="S186" s="127" t="s">
        <v>193</v>
      </c>
      <c r="T186" s="127" t="s">
        <v>194</v>
      </c>
    </row>
    <row r="187" spans="1:20" x14ac:dyDescent="0.25">
      <c r="A187" s="123" t="s">
        <v>416</v>
      </c>
      <c r="B187" s="124" t="s">
        <v>417</v>
      </c>
      <c r="C187" s="123" t="s">
        <v>194</v>
      </c>
      <c r="D187" s="123" t="s">
        <v>194</v>
      </c>
      <c r="E187" s="123" t="s">
        <v>194</v>
      </c>
      <c r="F187" s="123" t="s">
        <v>194</v>
      </c>
      <c r="G187" s="123" t="s">
        <v>194</v>
      </c>
      <c r="H187" s="123" t="s">
        <v>194</v>
      </c>
      <c r="I187" s="123" t="s">
        <v>194</v>
      </c>
      <c r="J187" s="123" t="s">
        <v>194</v>
      </c>
      <c r="K187" s="123" t="s">
        <v>194</v>
      </c>
      <c r="L187" s="123" t="s">
        <v>194</v>
      </c>
      <c r="M187" s="123" t="s">
        <v>194</v>
      </c>
      <c r="N187" s="123" t="s">
        <v>194</v>
      </c>
      <c r="O187" s="123" t="s">
        <v>194</v>
      </c>
      <c r="P187" s="123" t="s">
        <v>194</v>
      </c>
      <c r="Q187" s="123" t="s">
        <v>194</v>
      </c>
      <c r="R187" s="123" t="s">
        <v>194</v>
      </c>
      <c r="S187" s="123" t="s">
        <v>194</v>
      </c>
      <c r="T187" s="123" t="s">
        <v>194</v>
      </c>
    </row>
    <row r="188" spans="1:20" x14ac:dyDescent="0.25">
      <c r="A188" s="127" t="s">
        <v>416</v>
      </c>
      <c r="B188" s="128" t="s">
        <v>418</v>
      </c>
      <c r="C188" s="127" t="s">
        <v>194</v>
      </c>
      <c r="D188" s="127" t="s">
        <v>193</v>
      </c>
      <c r="E188" s="127" t="s">
        <v>194</v>
      </c>
      <c r="F188" s="127" t="s">
        <v>194</v>
      </c>
      <c r="G188" s="127" t="s">
        <v>194</v>
      </c>
      <c r="H188" s="127" t="s">
        <v>194</v>
      </c>
      <c r="I188" s="127" t="s">
        <v>193</v>
      </c>
      <c r="J188" s="127" t="s">
        <v>193</v>
      </c>
      <c r="K188" s="127" t="s">
        <v>194</v>
      </c>
      <c r="L188" s="127" t="s">
        <v>194</v>
      </c>
      <c r="M188" s="127" t="s">
        <v>194</v>
      </c>
      <c r="N188" s="127" t="s">
        <v>194</v>
      </c>
      <c r="O188" s="127" t="s">
        <v>194</v>
      </c>
      <c r="P188" s="127" t="s">
        <v>194</v>
      </c>
      <c r="Q188" s="127" t="s">
        <v>193</v>
      </c>
      <c r="R188" s="127" t="s">
        <v>194</v>
      </c>
      <c r="S188" s="127" t="s">
        <v>193</v>
      </c>
      <c r="T188" s="127" t="s">
        <v>194</v>
      </c>
    </row>
    <row r="189" spans="1:20" x14ac:dyDescent="0.25">
      <c r="A189" s="123" t="s">
        <v>416</v>
      </c>
      <c r="B189" s="124" t="s">
        <v>419</v>
      </c>
      <c r="C189" s="123" t="s">
        <v>194</v>
      </c>
      <c r="D189" s="123" t="s">
        <v>194</v>
      </c>
      <c r="E189" s="123" t="s">
        <v>194</v>
      </c>
      <c r="F189" s="123" t="s">
        <v>194</v>
      </c>
      <c r="G189" s="123" t="s">
        <v>194</v>
      </c>
      <c r="H189" s="123" t="s">
        <v>194</v>
      </c>
      <c r="I189" s="123" t="s">
        <v>194</v>
      </c>
      <c r="J189" s="123" t="s">
        <v>194</v>
      </c>
      <c r="K189" s="123" t="s">
        <v>194</v>
      </c>
      <c r="L189" s="123" t="s">
        <v>194</v>
      </c>
      <c r="M189" s="123" t="s">
        <v>194</v>
      </c>
      <c r="N189" s="123" t="s">
        <v>193</v>
      </c>
      <c r="O189" s="123" t="s">
        <v>193</v>
      </c>
      <c r="P189" s="123" t="s">
        <v>194</v>
      </c>
      <c r="Q189" s="123" t="s">
        <v>194</v>
      </c>
      <c r="R189" s="123" t="s">
        <v>194</v>
      </c>
      <c r="S189" s="123" t="s">
        <v>194</v>
      </c>
      <c r="T189" s="123" t="s">
        <v>194</v>
      </c>
    </row>
    <row r="190" spans="1:20" x14ac:dyDescent="0.25">
      <c r="A190" s="127" t="s">
        <v>420</v>
      </c>
      <c r="B190" s="128" t="s">
        <v>421</v>
      </c>
      <c r="C190" s="127" t="s">
        <v>194</v>
      </c>
      <c r="D190" s="127" t="s">
        <v>193</v>
      </c>
      <c r="E190" s="127" t="s">
        <v>194</v>
      </c>
      <c r="F190" s="127" t="s">
        <v>194</v>
      </c>
      <c r="G190" s="127" t="s">
        <v>194</v>
      </c>
      <c r="H190" s="127" t="s">
        <v>194</v>
      </c>
      <c r="I190" s="127" t="s">
        <v>194</v>
      </c>
      <c r="J190" s="127" t="s">
        <v>194</v>
      </c>
      <c r="K190" s="127" t="s">
        <v>194</v>
      </c>
      <c r="L190" s="127" t="s">
        <v>194</v>
      </c>
      <c r="M190" s="127" t="s">
        <v>194</v>
      </c>
      <c r="N190" s="127" t="s">
        <v>194</v>
      </c>
      <c r="O190" s="127" t="s">
        <v>194</v>
      </c>
      <c r="P190" s="127" t="s">
        <v>194</v>
      </c>
      <c r="Q190" s="127" t="s">
        <v>194</v>
      </c>
      <c r="R190" s="127" t="s">
        <v>194</v>
      </c>
      <c r="S190" s="127" t="s">
        <v>194</v>
      </c>
      <c r="T190" s="127" t="s">
        <v>194</v>
      </c>
    </row>
    <row r="191" spans="1:20" x14ac:dyDescent="0.25">
      <c r="A191" s="123" t="s">
        <v>420</v>
      </c>
      <c r="B191" s="124" t="s">
        <v>422</v>
      </c>
      <c r="C191" s="123" t="s">
        <v>194</v>
      </c>
      <c r="D191" s="123" t="s">
        <v>193</v>
      </c>
      <c r="E191" s="123" t="s">
        <v>194</v>
      </c>
      <c r="F191" s="123" t="s">
        <v>194</v>
      </c>
      <c r="G191" s="123" t="s">
        <v>194</v>
      </c>
      <c r="H191" s="123" t="s">
        <v>194</v>
      </c>
      <c r="I191" s="123" t="s">
        <v>194</v>
      </c>
      <c r="J191" s="123" t="s">
        <v>193</v>
      </c>
      <c r="K191" s="123" t="s">
        <v>194</v>
      </c>
      <c r="L191" s="123" t="s">
        <v>194</v>
      </c>
      <c r="M191" s="123" t="s">
        <v>194</v>
      </c>
      <c r="N191" s="123" t="s">
        <v>193</v>
      </c>
      <c r="O191" s="123" t="s">
        <v>194</v>
      </c>
      <c r="P191" s="123" t="s">
        <v>194</v>
      </c>
      <c r="Q191" s="123" t="s">
        <v>194</v>
      </c>
      <c r="R191" s="123" t="s">
        <v>194</v>
      </c>
      <c r="S191" s="123" t="s">
        <v>193</v>
      </c>
      <c r="T191" s="123" t="s">
        <v>194</v>
      </c>
    </row>
    <row r="192" spans="1:20" x14ac:dyDescent="0.25">
      <c r="A192" s="127" t="s">
        <v>420</v>
      </c>
      <c r="B192" s="128" t="s">
        <v>423</v>
      </c>
      <c r="C192" s="127" t="s">
        <v>194</v>
      </c>
      <c r="D192" s="127" t="s">
        <v>194</v>
      </c>
      <c r="E192" s="127" t="s">
        <v>194</v>
      </c>
      <c r="F192" s="127" t="s">
        <v>194</v>
      </c>
      <c r="G192" s="127" t="s">
        <v>194</v>
      </c>
      <c r="H192" s="127" t="s">
        <v>194</v>
      </c>
      <c r="I192" s="127" t="s">
        <v>194</v>
      </c>
      <c r="J192" s="127" t="s">
        <v>194</v>
      </c>
      <c r="K192" s="127" t="s">
        <v>194</v>
      </c>
      <c r="L192" s="127" t="s">
        <v>194</v>
      </c>
      <c r="M192" s="127" t="s">
        <v>194</v>
      </c>
      <c r="N192" s="127" t="s">
        <v>194</v>
      </c>
      <c r="O192" s="127" t="s">
        <v>194</v>
      </c>
      <c r="P192" s="127" t="s">
        <v>194</v>
      </c>
      <c r="Q192" s="127" t="s">
        <v>193</v>
      </c>
      <c r="R192" s="127" t="s">
        <v>194</v>
      </c>
      <c r="S192" s="127" t="s">
        <v>194</v>
      </c>
      <c r="T192" s="127" t="s">
        <v>194</v>
      </c>
    </row>
    <row r="193" spans="1:20" x14ac:dyDescent="0.25">
      <c r="A193" s="123" t="s">
        <v>420</v>
      </c>
      <c r="B193" s="124" t="s">
        <v>424</v>
      </c>
      <c r="C193" s="123" t="s">
        <v>194</v>
      </c>
      <c r="D193" s="123" t="s">
        <v>193</v>
      </c>
      <c r="E193" s="123" t="s">
        <v>194</v>
      </c>
      <c r="F193" s="123" t="s">
        <v>194</v>
      </c>
      <c r="G193" s="123" t="s">
        <v>194</v>
      </c>
      <c r="H193" s="123" t="s">
        <v>194</v>
      </c>
      <c r="I193" s="123" t="s">
        <v>194</v>
      </c>
      <c r="J193" s="123" t="s">
        <v>194</v>
      </c>
      <c r="K193" s="123" t="s">
        <v>194</v>
      </c>
      <c r="L193" s="123" t="s">
        <v>194</v>
      </c>
      <c r="M193" s="123" t="s">
        <v>194</v>
      </c>
      <c r="N193" s="123" t="s">
        <v>194</v>
      </c>
      <c r="O193" s="123" t="s">
        <v>194</v>
      </c>
      <c r="P193" s="123" t="s">
        <v>194</v>
      </c>
      <c r="Q193" s="123" t="s">
        <v>193</v>
      </c>
      <c r="R193" s="123" t="s">
        <v>194</v>
      </c>
      <c r="S193" s="123" t="s">
        <v>194</v>
      </c>
      <c r="T193" s="123" t="s">
        <v>194</v>
      </c>
    </row>
    <row r="194" spans="1:20" x14ac:dyDescent="0.25">
      <c r="A194" s="127" t="s">
        <v>420</v>
      </c>
      <c r="B194" s="128" t="s">
        <v>425</v>
      </c>
      <c r="C194" s="127" t="s">
        <v>194</v>
      </c>
      <c r="D194" s="127" t="s">
        <v>193</v>
      </c>
      <c r="E194" s="127" t="s">
        <v>194</v>
      </c>
      <c r="F194" s="127" t="s">
        <v>194</v>
      </c>
      <c r="G194" s="127" t="s">
        <v>194</v>
      </c>
      <c r="H194" s="127" t="s">
        <v>194</v>
      </c>
      <c r="I194" s="127" t="s">
        <v>193</v>
      </c>
      <c r="J194" s="127" t="s">
        <v>193</v>
      </c>
      <c r="K194" s="127" t="s">
        <v>194</v>
      </c>
      <c r="L194" s="127" t="s">
        <v>194</v>
      </c>
      <c r="M194" s="127" t="s">
        <v>194</v>
      </c>
      <c r="N194" s="127" t="s">
        <v>193</v>
      </c>
      <c r="O194" s="127" t="s">
        <v>193</v>
      </c>
      <c r="P194" s="127" t="s">
        <v>193</v>
      </c>
      <c r="Q194" s="127" t="s">
        <v>193</v>
      </c>
      <c r="R194" s="127" t="s">
        <v>194</v>
      </c>
      <c r="S194" s="127" t="s">
        <v>194</v>
      </c>
      <c r="T194" s="127" t="s">
        <v>193</v>
      </c>
    </row>
    <row r="195" spans="1:20" x14ac:dyDescent="0.25">
      <c r="A195" s="123" t="s">
        <v>420</v>
      </c>
      <c r="B195" s="124" t="s">
        <v>426</v>
      </c>
      <c r="C195" s="123" t="s">
        <v>194</v>
      </c>
      <c r="D195" s="123" t="s">
        <v>193</v>
      </c>
      <c r="E195" s="123" t="s">
        <v>194</v>
      </c>
      <c r="F195" s="123" t="s">
        <v>194</v>
      </c>
      <c r="G195" s="123" t="s">
        <v>194</v>
      </c>
      <c r="H195" s="123" t="s">
        <v>193</v>
      </c>
      <c r="I195" s="123" t="s">
        <v>194</v>
      </c>
      <c r="J195" s="123" t="s">
        <v>194</v>
      </c>
      <c r="K195" s="123" t="s">
        <v>194</v>
      </c>
      <c r="L195" s="123" t="s">
        <v>194</v>
      </c>
      <c r="M195" s="123" t="s">
        <v>194</v>
      </c>
      <c r="N195" s="123" t="s">
        <v>193</v>
      </c>
      <c r="O195" s="123" t="s">
        <v>194</v>
      </c>
      <c r="P195" s="123" t="s">
        <v>194</v>
      </c>
      <c r="Q195" s="123" t="s">
        <v>194</v>
      </c>
      <c r="R195" s="123" t="s">
        <v>194</v>
      </c>
      <c r="S195" s="123" t="s">
        <v>194</v>
      </c>
      <c r="T195" s="123" t="s">
        <v>194</v>
      </c>
    </row>
    <row r="196" spans="1:20" x14ac:dyDescent="0.25">
      <c r="A196" s="127" t="s">
        <v>427</v>
      </c>
      <c r="B196" s="128" t="s">
        <v>428</v>
      </c>
      <c r="C196" s="127" t="s">
        <v>194</v>
      </c>
      <c r="D196" s="127" t="s">
        <v>194</v>
      </c>
      <c r="E196" s="127" t="s">
        <v>194</v>
      </c>
      <c r="F196" s="127" t="s">
        <v>194</v>
      </c>
      <c r="G196" s="127" t="s">
        <v>194</v>
      </c>
      <c r="H196" s="127" t="s">
        <v>194</v>
      </c>
      <c r="I196" s="127" t="s">
        <v>194</v>
      </c>
      <c r="J196" s="127" t="s">
        <v>194</v>
      </c>
      <c r="K196" s="127" t="s">
        <v>194</v>
      </c>
      <c r="L196" s="127" t="s">
        <v>194</v>
      </c>
      <c r="M196" s="127" t="s">
        <v>194</v>
      </c>
      <c r="N196" s="127" t="s">
        <v>194</v>
      </c>
      <c r="O196" s="127" t="s">
        <v>194</v>
      </c>
      <c r="P196" s="127" t="s">
        <v>194</v>
      </c>
      <c r="Q196" s="127" t="s">
        <v>194</v>
      </c>
      <c r="R196" s="127" t="s">
        <v>194</v>
      </c>
      <c r="S196" s="127" t="s">
        <v>194</v>
      </c>
      <c r="T196" s="127" t="s">
        <v>194</v>
      </c>
    </row>
    <row r="197" spans="1:20" x14ac:dyDescent="0.25">
      <c r="A197" s="123" t="s">
        <v>427</v>
      </c>
      <c r="B197" s="124" t="s">
        <v>429</v>
      </c>
      <c r="C197" s="123" t="s">
        <v>194</v>
      </c>
      <c r="D197" s="123" t="s">
        <v>193</v>
      </c>
      <c r="E197" s="123" t="s">
        <v>194</v>
      </c>
      <c r="F197" s="123" t="s">
        <v>194</v>
      </c>
      <c r="G197" s="123" t="s">
        <v>194</v>
      </c>
      <c r="H197" s="123" t="s">
        <v>194</v>
      </c>
      <c r="I197" s="123" t="s">
        <v>193</v>
      </c>
      <c r="J197" s="123" t="s">
        <v>194</v>
      </c>
      <c r="K197" s="123" t="s">
        <v>194</v>
      </c>
      <c r="L197" s="123" t="s">
        <v>194</v>
      </c>
      <c r="M197" s="123" t="s">
        <v>194</v>
      </c>
      <c r="N197" s="123" t="s">
        <v>194</v>
      </c>
      <c r="O197" s="123" t="s">
        <v>193</v>
      </c>
      <c r="P197" s="123" t="s">
        <v>194</v>
      </c>
      <c r="Q197" s="123" t="s">
        <v>193</v>
      </c>
      <c r="R197" s="123" t="s">
        <v>194</v>
      </c>
      <c r="S197" s="123" t="s">
        <v>194</v>
      </c>
      <c r="T197" s="123" t="s">
        <v>193</v>
      </c>
    </row>
    <row r="198" spans="1:20" x14ac:dyDescent="0.25">
      <c r="A198" s="127" t="s">
        <v>427</v>
      </c>
      <c r="B198" s="128" t="s">
        <v>430</v>
      </c>
      <c r="C198" s="127" t="s">
        <v>194</v>
      </c>
      <c r="D198" s="127" t="s">
        <v>194</v>
      </c>
      <c r="E198" s="127" t="s">
        <v>194</v>
      </c>
      <c r="F198" s="127" t="s">
        <v>194</v>
      </c>
      <c r="G198" s="127" t="s">
        <v>194</v>
      </c>
      <c r="H198" s="127" t="s">
        <v>194</v>
      </c>
      <c r="I198" s="127" t="s">
        <v>194</v>
      </c>
      <c r="J198" s="127" t="s">
        <v>193</v>
      </c>
      <c r="K198" s="127" t="s">
        <v>193</v>
      </c>
      <c r="L198" s="127" t="s">
        <v>193</v>
      </c>
      <c r="M198" s="127" t="s">
        <v>194</v>
      </c>
      <c r="N198" s="127" t="s">
        <v>193</v>
      </c>
      <c r="O198" s="127" t="s">
        <v>193</v>
      </c>
      <c r="P198" s="127" t="s">
        <v>194</v>
      </c>
      <c r="Q198" s="127" t="s">
        <v>193</v>
      </c>
      <c r="R198" s="127" t="s">
        <v>193</v>
      </c>
      <c r="S198" s="127" t="s">
        <v>194</v>
      </c>
      <c r="T198" s="127" t="s">
        <v>194</v>
      </c>
    </row>
    <row r="199" spans="1:20" x14ac:dyDescent="0.25">
      <c r="A199" s="123" t="s">
        <v>427</v>
      </c>
      <c r="B199" s="124" t="s">
        <v>431</v>
      </c>
      <c r="C199" s="123" t="s">
        <v>194</v>
      </c>
      <c r="D199" s="123" t="s">
        <v>193</v>
      </c>
      <c r="E199" s="123" t="s">
        <v>194</v>
      </c>
      <c r="F199" s="123" t="s">
        <v>194</v>
      </c>
      <c r="G199" s="123" t="s">
        <v>194</v>
      </c>
      <c r="H199" s="123" t="s">
        <v>194</v>
      </c>
      <c r="I199" s="123" t="s">
        <v>193</v>
      </c>
      <c r="J199" s="123" t="s">
        <v>193</v>
      </c>
      <c r="K199" s="123" t="s">
        <v>193</v>
      </c>
      <c r="L199" s="123" t="s">
        <v>193</v>
      </c>
      <c r="M199" s="123" t="s">
        <v>193</v>
      </c>
      <c r="N199" s="123" t="s">
        <v>193</v>
      </c>
      <c r="O199" s="123" t="s">
        <v>193</v>
      </c>
      <c r="P199" s="123" t="s">
        <v>193</v>
      </c>
      <c r="Q199" s="123" t="s">
        <v>193</v>
      </c>
      <c r="R199" s="123" t="s">
        <v>193</v>
      </c>
      <c r="S199" s="123" t="s">
        <v>193</v>
      </c>
      <c r="T199" s="123" t="s">
        <v>194</v>
      </c>
    </row>
    <row r="200" spans="1:20" x14ac:dyDescent="0.25">
      <c r="A200" s="127" t="s">
        <v>427</v>
      </c>
      <c r="B200" s="128" t="s">
        <v>432</v>
      </c>
      <c r="C200" s="127" t="s">
        <v>194</v>
      </c>
      <c r="D200" s="127" t="s">
        <v>194</v>
      </c>
      <c r="E200" s="127" t="s">
        <v>194</v>
      </c>
      <c r="F200" s="127" t="s">
        <v>194</v>
      </c>
      <c r="G200" s="127" t="s">
        <v>194</v>
      </c>
      <c r="H200" s="127" t="s">
        <v>194</v>
      </c>
      <c r="I200" s="127" t="s">
        <v>194</v>
      </c>
      <c r="J200" s="127" t="s">
        <v>194</v>
      </c>
      <c r="K200" s="127" t="s">
        <v>194</v>
      </c>
      <c r="L200" s="127" t="s">
        <v>194</v>
      </c>
      <c r="M200" s="127" t="s">
        <v>194</v>
      </c>
      <c r="N200" s="127" t="s">
        <v>194</v>
      </c>
      <c r="O200" s="127" t="s">
        <v>194</v>
      </c>
      <c r="P200" s="127" t="s">
        <v>194</v>
      </c>
      <c r="Q200" s="127" t="s">
        <v>193</v>
      </c>
      <c r="R200" s="127" t="s">
        <v>194</v>
      </c>
      <c r="S200" s="127" t="s">
        <v>194</v>
      </c>
      <c r="T200" s="127" t="s">
        <v>194</v>
      </c>
    </row>
    <row r="201" spans="1:20" x14ac:dyDescent="0.25">
      <c r="A201" s="123" t="s">
        <v>427</v>
      </c>
      <c r="B201" s="124" t="s">
        <v>433</v>
      </c>
      <c r="C201" s="123" t="s">
        <v>194</v>
      </c>
      <c r="D201" s="123" t="s">
        <v>193</v>
      </c>
      <c r="E201" s="123" t="s">
        <v>194</v>
      </c>
      <c r="F201" s="123" t="s">
        <v>194</v>
      </c>
      <c r="G201" s="123" t="s">
        <v>194</v>
      </c>
      <c r="H201" s="123" t="s">
        <v>194</v>
      </c>
      <c r="I201" s="123" t="s">
        <v>194</v>
      </c>
      <c r="J201" s="123" t="s">
        <v>193</v>
      </c>
      <c r="K201" s="123" t="s">
        <v>194</v>
      </c>
      <c r="L201" s="123" t="s">
        <v>194</v>
      </c>
      <c r="M201" s="123" t="s">
        <v>194</v>
      </c>
      <c r="N201" s="123" t="s">
        <v>193</v>
      </c>
      <c r="O201" s="123" t="s">
        <v>193</v>
      </c>
      <c r="P201" s="123" t="s">
        <v>194</v>
      </c>
      <c r="Q201" s="123" t="s">
        <v>193</v>
      </c>
      <c r="R201" s="123" t="s">
        <v>193</v>
      </c>
      <c r="S201" s="123" t="s">
        <v>194</v>
      </c>
      <c r="T201" s="123" t="s">
        <v>194</v>
      </c>
    </row>
    <row r="202" spans="1:20" x14ac:dyDescent="0.25">
      <c r="A202" s="127" t="s">
        <v>427</v>
      </c>
      <c r="B202" s="128" t="s">
        <v>434</v>
      </c>
      <c r="C202" s="127" t="s">
        <v>194</v>
      </c>
      <c r="D202" s="127" t="s">
        <v>194</v>
      </c>
      <c r="E202" s="127" t="s">
        <v>194</v>
      </c>
      <c r="F202" s="127" t="s">
        <v>194</v>
      </c>
      <c r="G202" s="127" t="s">
        <v>194</v>
      </c>
      <c r="H202" s="127" t="s">
        <v>194</v>
      </c>
      <c r="I202" s="127" t="s">
        <v>193</v>
      </c>
      <c r="J202" s="127" t="s">
        <v>193</v>
      </c>
      <c r="K202" s="127" t="s">
        <v>194</v>
      </c>
      <c r="L202" s="127" t="s">
        <v>193</v>
      </c>
      <c r="M202" s="127" t="s">
        <v>194</v>
      </c>
      <c r="N202" s="127" t="s">
        <v>193</v>
      </c>
      <c r="O202" s="127" t="s">
        <v>193</v>
      </c>
      <c r="P202" s="127" t="s">
        <v>193</v>
      </c>
      <c r="Q202" s="127" t="s">
        <v>193</v>
      </c>
      <c r="R202" s="127" t="s">
        <v>194</v>
      </c>
      <c r="S202" s="127" t="s">
        <v>194</v>
      </c>
      <c r="T202" s="127" t="s">
        <v>194</v>
      </c>
    </row>
    <row r="203" spans="1:20" x14ac:dyDescent="0.25">
      <c r="A203" s="123" t="s">
        <v>435</v>
      </c>
      <c r="B203" s="124" t="s">
        <v>436</v>
      </c>
      <c r="C203" s="123" t="s">
        <v>194</v>
      </c>
      <c r="D203" s="123" t="s">
        <v>194</v>
      </c>
      <c r="E203" s="123" t="s">
        <v>194</v>
      </c>
      <c r="F203" s="123" t="s">
        <v>194</v>
      </c>
      <c r="G203" s="123" t="s">
        <v>194</v>
      </c>
      <c r="H203" s="123" t="s">
        <v>194</v>
      </c>
      <c r="I203" s="123" t="s">
        <v>194</v>
      </c>
      <c r="J203" s="123" t="s">
        <v>194</v>
      </c>
      <c r="K203" s="123" t="s">
        <v>194</v>
      </c>
      <c r="L203" s="123" t="s">
        <v>194</v>
      </c>
      <c r="M203" s="123" t="s">
        <v>194</v>
      </c>
      <c r="N203" s="123" t="s">
        <v>194</v>
      </c>
      <c r="O203" s="123" t="s">
        <v>194</v>
      </c>
      <c r="P203" s="123" t="s">
        <v>194</v>
      </c>
      <c r="Q203" s="123" t="s">
        <v>194</v>
      </c>
      <c r="R203" s="123" t="s">
        <v>194</v>
      </c>
      <c r="S203" s="123" t="s">
        <v>194</v>
      </c>
      <c r="T203" s="123" t="s">
        <v>194</v>
      </c>
    </row>
    <row r="204" spans="1:20" x14ac:dyDescent="0.25">
      <c r="A204" s="127" t="s">
        <v>435</v>
      </c>
      <c r="B204" s="128" t="s">
        <v>437</v>
      </c>
      <c r="C204" s="127" t="s">
        <v>194</v>
      </c>
      <c r="D204" s="127" t="s">
        <v>194</v>
      </c>
      <c r="E204" s="127" t="s">
        <v>194</v>
      </c>
      <c r="F204" s="127" t="s">
        <v>194</v>
      </c>
      <c r="G204" s="127" t="s">
        <v>194</v>
      </c>
      <c r="H204" s="127" t="s">
        <v>194</v>
      </c>
      <c r="I204" s="127" t="s">
        <v>194</v>
      </c>
      <c r="J204" s="127" t="s">
        <v>194</v>
      </c>
      <c r="K204" s="127" t="s">
        <v>194</v>
      </c>
      <c r="L204" s="127" t="s">
        <v>194</v>
      </c>
      <c r="M204" s="127" t="s">
        <v>194</v>
      </c>
      <c r="N204" s="127" t="s">
        <v>194</v>
      </c>
      <c r="O204" s="127" t="s">
        <v>193</v>
      </c>
      <c r="P204" s="127" t="s">
        <v>194</v>
      </c>
      <c r="Q204" s="127" t="s">
        <v>193</v>
      </c>
      <c r="R204" s="127" t="s">
        <v>194</v>
      </c>
      <c r="S204" s="127" t="s">
        <v>194</v>
      </c>
      <c r="T204" s="127" t="s">
        <v>194</v>
      </c>
    </row>
    <row r="205" spans="1:20" x14ac:dyDescent="0.25">
      <c r="A205" s="123" t="s">
        <v>435</v>
      </c>
      <c r="B205" s="124" t="s">
        <v>438</v>
      </c>
      <c r="C205" s="123" t="s">
        <v>194</v>
      </c>
      <c r="D205" s="123" t="s">
        <v>193</v>
      </c>
      <c r="E205" s="123" t="s">
        <v>194</v>
      </c>
      <c r="F205" s="123" t="s">
        <v>194</v>
      </c>
      <c r="G205" s="123" t="s">
        <v>194</v>
      </c>
      <c r="H205" s="123" t="s">
        <v>194</v>
      </c>
      <c r="I205" s="123" t="s">
        <v>194</v>
      </c>
      <c r="J205" s="123" t="s">
        <v>193</v>
      </c>
      <c r="K205" s="123" t="s">
        <v>193</v>
      </c>
      <c r="L205" s="123" t="s">
        <v>194</v>
      </c>
      <c r="M205" s="123" t="s">
        <v>194</v>
      </c>
      <c r="N205" s="123" t="s">
        <v>193</v>
      </c>
      <c r="O205" s="123" t="s">
        <v>193</v>
      </c>
      <c r="P205" s="123" t="s">
        <v>194</v>
      </c>
      <c r="Q205" s="123" t="s">
        <v>193</v>
      </c>
      <c r="R205" s="123" t="s">
        <v>193</v>
      </c>
      <c r="S205" s="123" t="s">
        <v>194</v>
      </c>
      <c r="T205" s="123" t="s">
        <v>194</v>
      </c>
    </row>
    <row r="206" spans="1:20" x14ac:dyDescent="0.25">
      <c r="A206" s="127" t="s">
        <v>435</v>
      </c>
      <c r="B206" s="128" t="s">
        <v>439</v>
      </c>
      <c r="C206" s="127" t="s">
        <v>194</v>
      </c>
      <c r="D206" s="127" t="s">
        <v>194</v>
      </c>
      <c r="E206" s="127" t="s">
        <v>194</v>
      </c>
      <c r="F206" s="127" t="s">
        <v>194</v>
      </c>
      <c r="G206" s="127" t="s">
        <v>194</v>
      </c>
      <c r="H206" s="127" t="s">
        <v>194</v>
      </c>
      <c r="I206" s="127" t="s">
        <v>194</v>
      </c>
      <c r="J206" s="127" t="s">
        <v>193</v>
      </c>
      <c r="K206" s="127" t="s">
        <v>194</v>
      </c>
      <c r="L206" s="127" t="s">
        <v>194</v>
      </c>
      <c r="M206" s="127" t="s">
        <v>194</v>
      </c>
      <c r="N206" s="127" t="s">
        <v>193</v>
      </c>
      <c r="O206" s="127" t="s">
        <v>193</v>
      </c>
      <c r="P206" s="127" t="s">
        <v>193</v>
      </c>
      <c r="Q206" s="127" t="s">
        <v>193</v>
      </c>
      <c r="R206" s="127" t="s">
        <v>194</v>
      </c>
      <c r="S206" s="127" t="s">
        <v>194</v>
      </c>
      <c r="T206" s="127" t="s">
        <v>193</v>
      </c>
    </row>
    <row r="207" spans="1:20" x14ac:dyDescent="0.25">
      <c r="A207" s="123" t="s">
        <v>435</v>
      </c>
      <c r="B207" s="124" t="s">
        <v>440</v>
      </c>
      <c r="C207" s="123" t="s">
        <v>194</v>
      </c>
      <c r="D207" s="123" t="s">
        <v>193</v>
      </c>
      <c r="E207" s="123" t="s">
        <v>194</v>
      </c>
      <c r="F207" s="123" t="s">
        <v>194</v>
      </c>
      <c r="G207" s="123" t="s">
        <v>194</v>
      </c>
      <c r="H207" s="123" t="s">
        <v>194</v>
      </c>
      <c r="I207" s="123" t="s">
        <v>194</v>
      </c>
      <c r="J207" s="123" t="s">
        <v>193</v>
      </c>
      <c r="K207" s="123" t="s">
        <v>194</v>
      </c>
      <c r="L207" s="123" t="s">
        <v>194</v>
      </c>
      <c r="M207" s="123" t="s">
        <v>194</v>
      </c>
      <c r="N207" s="123" t="s">
        <v>193</v>
      </c>
      <c r="O207" s="123" t="s">
        <v>193</v>
      </c>
      <c r="P207" s="123" t="s">
        <v>194</v>
      </c>
      <c r="Q207" s="123" t="s">
        <v>193</v>
      </c>
      <c r="R207" s="123" t="s">
        <v>193</v>
      </c>
      <c r="S207" s="123" t="s">
        <v>194</v>
      </c>
      <c r="T207" s="123" t="s">
        <v>194</v>
      </c>
    </row>
    <row r="208" spans="1:20" x14ac:dyDescent="0.25">
      <c r="A208" s="127" t="s">
        <v>441</v>
      </c>
      <c r="B208" s="128" t="s">
        <v>442</v>
      </c>
      <c r="C208" s="127" t="s">
        <v>194</v>
      </c>
      <c r="D208" s="127" t="s">
        <v>194</v>
      </c>
      <c r="E208" s="127" t="s">
        <v>194</v>
      </c>
      <c r="F208" s="127" t="s">
        <v>194</v>
      </c>
      <c r="G208" s="127" t="s">
        <v>194</v>
      </c>
      <c r="H208" s="127" t="s">
        <v>194</v>
      </c>
      <c r="I208" s="127" t="s">
        <v>194</v>
      </c>
      <c r="J208" s="127" t="s">
        <v>193</v>
      </c>
      <c r="K208" s="127" t="s">
        <v>193</v>
      </c>
      <c r="L208" s="127" t="s">
        <v>193</v>
      </c>
      <c r="M208" s="127" t="s">
        <v>194</v>
      </c>
      <c r="N208" s="127" t="s">
        <v>193</v>
      </c>
      <c r="O208" s="127" t="s">
        <v>193</v>
      </c>
      <c r="P208" s="127" t="s">
        <v>194</v>
      </c>
      <c r="Q208" s="127" t="s">
        <v>194</v>
      </c>
      <c r="R208" s="127" t="s">
        <v>194</v>
      </c>
      <c r="S208" s="127" t="s">
        <v>194</v>
      </c>
      <c r="T208" s="127" t="s">
        <v>194</v>
      </c>
    </row>
    <row r="209" spans="1:20" x14ac:dyDescent="0.25">
      <c r="A209" s="123" t="s">
        <v>443</v>
      </c>
      <c r="B209" s="124" t="s">
        <v>444</v>
      </c>
      <c r="C209" s="123" t="s">
        <v>194</v>
      </c>
      <c r="D209" s="123" t="s">
        <v>193</v>
      </c>
      <c r="E209" s="123" t="s">
        <v>193</v>
      </c>
      <c r="F209" s="123" t="s">
        <v>194</v>
      </c>
      <c r="G209" s="123" t="s">
        <v>194</v>
      </c>
      <c r="H209" s="123" t="s">
        <v>193</v>
      </c>
      <c r="I209" s="123" t="s">
        <v>194</v>
      </c>
      <c r="J209" s="123" t="s">
        <v>193</v>
      </c>
      <c r="K209" s="123" t="s">
        <v>194</v>
      </c>
      <c r="L209" s="123" t="s">
        <v>193</v>
      </c>
      <c r="M209" s="123" t="s">
        <v>194</v>
      </c>
      <c r="N209" s="123" t="s">
        <v>193</v>
      </c>
      <c r="O209" s="123" t="s">
        <v>193</v>
      </c>
      <c r="P209" s="123" t="s">
        <v>193</v>
      </c>
      <c r="Q209" s="123" t="s">
        <v>193</v>
      </c>
      <c r="R209" s="123" t="s">
        <v>193</v>
      </c>
      <c r="S209" s="123" t="s">
        <v>194</v>
      </c>
      <c r="T209" s="123" t="s">
        <v>193</v>
      </c>
    </row>
    <row r="210" spans="1:20" x14ac:dyDescent="0.25">
      <c r="A210" s="127" t="s">
        <v>445</v>
      </c>
      <c r="B210" s="128" t="s">
        <v>446</v>
      </c>
      <c r="C210" s="127" t="s">
        <v>194</v>
      </c>
      <c r="D210" s="127" t="s">
        <v>194</v>
      </c>
      <c r="E210" s="127" t="s">
        <v>194</v>
      </c>
      <c r="F210" s="127" t="s">
        <v>194</v>
      </c>
      <c r="G210" s="127" t="s">
        <v>194</v>
      </c>
      <c r="H210" s="127" t="s">
        <v>194</v>
      </c>
      <c r="I210" s="127" t="s">
        <v>194</v>
      </c>
      <c r="J210" s="127" t="s">
        <v>194</v>
      </c>
      <c r="K210" s="127" t="s">
        <v>194</v>
      </c>
      <c r="L210" s="127" t="s">
        <v>194</v>
      </c>
      <c r="M210" s="127" t="s">
        <v>194</v>
      </c>
      <c r="N210" s="127" t="s">
        <v>193</v>
      </c>
      <c r="O210" s="127" t="s">
        <v>193</v>
      </c>
      <c r="P210" s="127" t="s">
        <v>194</v>
      </c>
      <c r="Q210" s="127" t="s">
        <v>194</v>
      </c>
      <c r="R210" s="127" t="s">
        <v>194</v>
      </c>
      <c r="S210" s="127" t="s">
        <v>194</v>
      </c>
      <c r="T210" s="127" t="s">
        <v>194</v>
      </c>
    </row>
    <row r="211" spans="1:20" x14ac:dyDescent="0.25">
      <c r="A211" s="123" t="s">
        <v>445</v>
      </c>
      <c r="B211" s="124" t="s">
        <v>447</v>
      </c>
      <c r="C211" s="123" t="s">
        <v>194</v>
      </c>
      <c r="D211" s="123" t="s">
        <v>193</v>
      </c>
      <c r="E211" s="123" t="s">
        <v>194</v>
      </c>
      <c r="F211" s="123" t="s">
        <v>194</v>
      </c>
      <c r="G211" s="123" t="s">
        <v>194</v>
      </c>
      <c r="H211" s="123" t="s">
        <v>194</v>
      </c>
      <c r="I211" s="123" t="s">
        <v>194</v>
      </c>
      <c r="J211" s="123" t="s">
        <v>193</v>
      </c>
      <c r="K211" s="123" t="s">
        <v>194</v>
      </c>
      <c r="L211" s="123" t="s">
        <v>194</v>
      </c>
      <c r="M211" s="123" t="s">
        <v>194</v>
      </c>
      <c r="N211" s="123" t="s">
        <v>193</v>
      </c>
      <c r="O211" s="123" t="s">
        <v>193</v>
      </c>
      <c r="P211" s="123" t="s">
        <v>194</v>
      </c>
      <c r="Q211" s="123" t="s">
        <v>193</v>
      </c>
      <c r="R211" s="123" t="s">
        <v>194</v>
      </c>
      <c r="S211" s="123" t="s">
        <v>194</v>
      </c>
      <c r="T211" s="123" t="s">
        <v>194</v>
      </c>
    </row>
    <row r="212" spans="1:20" x14ac:dyDescent="0.25">
      <c r="A212" s="127" t="s">
        <v>445</v>
      </c>
      <c r="B212" s="128" t="s">
        <v>448</v>
      </c>
      <c r="C212" s="127" t="s">
        <v>194</v>
      </c>
      <c r="D212" s="127" t="s">
        <v>193</v>
      </c>
      <c r="E212" s="127" t="s">
        <v>194</v>
      </c>
      <c r="F212" s="127" t="s">
        <v>194</v>
      </c>
      <c r="G212" s="127" t="s">
        <v>194</v>
      </c>
      <c r="H212" s="127" t="s">
        <v>194</v>
      </c>
      <c r="I212" s="127" t="s">
        <v>193</v>
      </c>
      <c r="J212" s="127" t="s">
        <v>193</v>
      </c>
      <c r="K212" s="127" t="s">
        <v>194</v>
      </c>
      <c r="L212" s="127" t="s">
        <v>194</v>
      </c>
      <c r="M212" s="127" t="s">
        <v>194</v>
      </c>
      <c r="N212" s="127" t="s">
        <v>193</v>
      </c>
      <c r="O212" s="127" t="s">
        <v>193</v>
      </c>
      <c r="P212" s="127" t="s">
        <v>194</v>
      </c>
      <c r="Q212" s="127" t="s">
        <v>193</v>
      </c>
      <c r="R212" s="127" t="s">
        <v>194</v>
      </c>
      <c r="S212" s="127" t="s">
        <v>194</v>
      </c>
      <c r="T212" s="127" t="s">
        <v>194</v>
      </c>
    </row>
    <row r="213" spans="1:20" x14ac:dyDescent="0.25">
      <c r="A213" s="123" t="s">
        <v>445</v>
      </c>
      <c r="B213" s="124" t="s">
        <v>449</v>
      </c>
      <c r="C213" s="123" t="s">
        <v>194</v>
      </c>
      <c r="D213" s="123" t="s">
        <v>193</v>
      </c>
      <c r="E213" s="123" t="s">
        <v>194</v>
      </c>
      <c r="F213" s="123" t="s">
        <v>194</v>
      </c>
      <c r="G213" s="123" t="s">
        <v>194</v>
      </c>
      <c r="H213" s="123" t="s">
        <v>194</v>
      </c>
      <c r="I213" s="123" t="s">
        <v>194</v>
      </c>
      <c r="J213" s="123" t="s">
        <v>194</v>
      </c>
      <c r="K213" s="123" t="s">
        <v>194</v>
      </c>
      <c r="L213" s="123" t="s">
        <v>194</v>
      </c>
      <c r="M213" s="123" t="s">
        <v>194</v>
      </c>
      <c r="N213" s="123" t="s">
        <v>193</v>
      </c>
      <c r="O213" s="123" t="s">
        <v>193</v>
      </c>
      <c r="P213" s="123" t="s">
        <v>194</v>
      </c>
      <c r="Q213" s="123" t="s">
        <v>193</v>
      </c>
      <c r="R213" s="123" t="s">
        <v>194</v>
      </c>
      <c r="S213" s="123" t="s">
        <v>194</v>
      </c>
      <c r="T213" s="123" t="s">
        <v>194</v>
      </c>
    </row>
    <row r="214" spans="1:20" x14ac:dyDescent="0.25">
      <c r="A214" s="127" t="s">
        <v>445</v>
      </c>
      <c r="B214" s="128" t="s">
        <v>450</v>
      </c>
      <c r="C214" s="127" t="s">
        <v>194</v>
      </c>
      <c r="D214" s="127" t="s">
        <v>194</v>
      </c>
      <c r="E214" s="127" t="s">
        <v>194</v>
      </c>
      <c r="F214" s="127" t="s">
        <v>194</v>
      </c>
      <c r="G214" s="127" t="s">
        <v>194</v>
      </c>
      <c r="H214" s="127" t="s">
        <v>193</v>
      </c>
      <c r="I214" s="127" t="s">
        <v>194</v>
      </c>
      <c r="J214" s="127" t="s">
        <v>193</v>
      </c>
      <c r="K214" s="127" t="s">
        <v>194</v>
      </c>
      <c r="L214" s="127" t="s">
        <v>193</v>
      </c>
      <c r="M214" s="127" t="s">
        <v>194</v>
      </c>
      <c r="N214" s="127" t="s">
        <v>193</v>
      </c>
      <c r="O214" s="127" t="s">
        <v>193</v>
      </c>
      <c r="P214" s="127" t="s">
        <v>194</v>
      </c>
      <c r="Q214" s="127" t="s">
        <v>193</v>
      </c>
      <c r="R214" s="127" t="s">
        <v>193</v>
      </c>
      <c r="S214" s="127" t="s">
        <v>193</v>
      </c>
      <c r="T214" s="127" t="s">
        <v>194</v>
      </c>
    </row>
    <row r="215" spans="1:20" x14ac:dyDescent="0.25">
      <c r="A215" s="123" t="s">
        <v>445</v>
      </c>
      <c r="B215" s="124" t="s">
        <v>451</v>
      </c>
      <c r="C215" s="123" t="s">
        <v>194</v>
      </c>
      <c r="D215" s="123" t="s">
        <v>193</v>
      </c>
      <c r="E215" s="123" t="s">
        <v>194</v>
      </c>
      <c r="F215" s="123" t="s">
        <v>194</v>
      </c>
      <c r="G215" s="123" t="s">
        <v>194</v>
      </c>
      <c r="H215" s="123" t="s">
        <v>194</v>
      </c>
      <c r="I215" s="123" t="s">
        <v>193</v>
      </c>
      <c r="J215" s="123" t="s">
        <v>194</v>
      </c>
      <c r="K215" s="123" t="s">
        <v>194</v>
      </c>
      <c r="L215" s="123" t="s">
        <v>194</v>
      </c>
      <c r="M215" s="123" t="s">
        <v>194</v>
      </c>
      <c r="N215" s="123" t="s">
        <v>193</v>
      </c>
      <c r="O215" s="123" t="s">
        <v>194</v>
      </c>
      <c r="P215" s="123" t="s">
        <v>194</v>
      </c>
      <c r="Q215" s="123" t="s">
        <v>194</v>
      </c>
      <c r="R215" s="123" t="s">
        <v>194</v>
      </c>
      <c r="S215" s="123" t="s">
        <v>193</v>
      </c>
      <c r="T215" s="123" t="s">
        <v>194</v>
      </c>
    </row>
    <row r="216" spans="1:20" x14ac:dyDescent="0.25">
      <c r="A216" s="127" t="s">
        <v>445</v>
      </c>
      <c r="B216" s="128" t="s">
        <v>452</v>
      </c>
      <c r="C216" s="127" t="s">
        <v>194</v>
      </c>
      <c r="D216" s="127" t="s">
        <v>193</v>
      </c>
      <c r="E216" s="127" t="s">
        <v>194</v>
      </c>
      <c r="F216" s="127" t="s">
        <v>194</v>
      </c>
      <c r="G216" s="127" t="s">
        <v>194</v>
      </c>
      <c r="H216" s="127" t="s">
        <v>194</v>
      </c>
      <c r="I216" s="127" t="s">
        <v>193</v>
      </c>
      <c r="J216" s="127" t="s">
        <v>194</v>
      </c>
      <c r="K216" s="127" t="s">
        <v>194</v>
      </c>
      <c r="L216" s="127" t="s">
        <v>193</v>
      </c>
      <c r="M216" s="127" t="s">
        <v>194</v>
      </c>
      <c r="N216" s="127" t="s">
        <v>193</v>
      </c>
      <c r="O216" s="127" t="s">
        <v>193</v>
      </c>
      <c r="P216" s="127" t="s">
        <v>193</v>
      </c>
      <c r="Q216" s="127" t="s">
        <v>193</v>
      </c>
      <c r="R216" s="127" t="s">
        <v>193</v>
      </c>
      <c r="S216" s="127" t="s">
        <v>193</v>
      </c>
      <c r="T216" s="127" t="s">
        <v>194</v>
      </c>
    </row>
    <row r="217" spans="1:20" x14ac:dyDescent="0.25">
      <c r="A217" s="123" t="s">
        <v>445</v>
      </c>
      <c r="B217" s="124" t="s">
        <v>453</v>
      </c>
      <c r="C217" s="123" t="s">
        <v>194</v>
      </c>
      <c r="D217" s="123" t="s">
        <v>193</v>
      </c>
      <c r="E217" s="123" t="s">
        <v>194</v>
      </c>
      <c r="F217" s="123" t="s">
        <v>194</v>
      </c>
      <c r="G217" s="123" t="s">
        <v>194</v>
      </c>
      <c r="H217" s="123" t="s">
        <v>193</v>
      </c>
      <c r="I217" s="123" t="s">
        <v>194</v>
      </c>
      <c r="J217" s="123" t="s">
        <v>194</v>
      </c>
      <c r="K217" s="123" t="s">
        <v>194</v>
      </c>
      <c r="L217" s="123" t="s">
        <v>193</v>
      </c>
      <c r="M217" s="123" t="s">
        <v>194</v>
      </c>
      <c r="N217" s="123" t="s">
        <v>193</v>
      </c>
      <c r="O217" s="123" t="s">
        <v>193</v>
      </c>
      <c r="P217" s="123" t="s">
        <v>194</v>
      </c>
      <c r="Q217" s="123" t="s">
        <v>193</v>
      </c>
      <c r="R217" s="123" t="s">
        <v>194</v>
      </c>
      <c r="S217" s="123" t="s">
        <v>194</v>
      </c>
      <c r="T217" s="123" t="s">
        <v>194</v>
      </c>
    </row>
    <row r="218" spans="1:20" x14ac:dyDescent="0.25">
      <c r="A218" s="127" t="s">
        <v>445</v>
      </c>
      <c r="B218" s="128" t="s">
        <v>454</v>
      </c>
      <c r="C218" s="127" t="s">
        <v>194</v>
      </c>
      <c r="D218" s="127" t="s">
        <v>193</v>
      </c>
      <c r="E218" s="127" t="s">
        <v>194</v>
      </c>
      <c r="F218" s="127" t="s">
        <v>194</v>
      </c>
      <c r="G218" s="127" t="s">
        <v>194</v>
      </c>
      <c r="H218" s="127" t="s">
        <v>194</v>
      </c>
      <c r="I218" s="127" t="s">
        <v>194</v>
      </c>
      <c r="J218" s="127" t="s">
        <v>194</v>
      </c>
      <c r="K218" s="127" t="s">
        <v>194</v>
      </c>
      <c r="L218" s="127" t="s">
        <v>194</v>
      </c>
      <c r="M218" s="127" t="s">
        <v>194</v>
      </c>
      <c r="N218" s="127" t="s">
        <v>193</v>
      </c>
      <c r="O218" s="127" t="s">
        <v>193</v>
      </c>
      <c r="P218" s="127" t="s">
        <v>194</v>
      </c>
      <c r="Q218" s="127" t="s">
        <v>193</v>
      </c>
      <c r="R218" s="127" t="s">
        <v>194</v>
      </c>
      <c r="S218" s="127" t="s">
        <v>193</v>
      </c>
      <c r="T218" s="127" t="s">
        <v>194</v>
      </c>
    </row>
    <row r="219" spans="1:20" x14ac:dyDescent="0.25">
      <c r="A219" s="123" t="s">
        <v>455</v>
      </c>
      <c r="B219" s="124" t="s">
        <v>456</v>
      </c>
      <c r="C219" s="123" t="s">
        <v>194</v>
      </c>
      <c r="D219" s="123" t="s">
        <v>194</v>
      </c>
      <c r="E219" s="123" t="s">
        <v>194</v>
      </c>
      <c r="F219" s="123" t="s">
        <v>194</v>
      </c>
      <c r="G219" s="123" t="s">
        <v>194</v>
      </c>
      <c r="H219" s="123" t="s">
        <v>194</v>
      </c>
      <c r="I219" s="123" t="s">
        <v>193</v>
      </c>
      <c r="J219" s="123" t="s">
        <v>193</v>
      </c>
      <c r="K219" s="123" t="s">
        <v>193</v>
      </c>
      <c r="L219" s="123" t="s">
        <v>194</v>
      </c>
      <c r="M219" s="123" t="s">
        <v>194</v>
      </c>
      <c r="N219" s="123" t="s">
        <v>194</v>
      </c>
      <c r="O219" s="123" t="s">
        <v>194</v>
      </c>
      <c r="P219" s="123" t="s">
        <v>194</v>
      </c>
      <c r="Q219" s="123" t="s">
        <v>193</v>
      </c>
      <c r="R219" s="123" t="s">
        <v>194</v>
      </c>
      <c r="S219" s="123" t="s">
        <v>193</v>
      </c>
      <c r="T219" s="123" t="s">
        <v>194</v>
      </c>
    </row>
    <row r="220" spans="1:20" x14ac:dyDescent="0.25">
      <c r="A220" s="127" t="s">
        <v>457</v>
      </c>
      <c r="B220" s="128" t="s">
        <v>458</v>
      </c>
      <c r="C220" s="127" t="s">
        <v>194</v>
      </c>
      <c r="D220" s="127" t="s">
        <v>193</v>
      </c>
      <c r="E220" s="127" t="s">
        <v>194</v>
      </c>
      <c r="F220" s="127" t="s">
        <v>194</v>
      </c>
      <c r="G220" s="127" t="s">
        <v>194</v>
      </c>
      <c r="H220" s="127" t="s">
        <v>193</v>
      </c>
      <c r="I220" s="127" t="s">
        <v>193</v>
      </c>
      <c r="J220" s="127" t="s">
        <v>194</v>
      </c>
      <c r="K220" s="127" t="s">
        <v>194</v>
      </c>
      <c r="L220" s="127" t="s">
        <v>194</v>
      </c>
      <c r="M220" s="127" t="s">
        <v>194</v>
      </c>
      <c r="N220" s="127" t="s">
        <v>193</v>
      </c>
      <c r="O220" s="127" t="s">
        <v>194</v>
      </c>
      <c r="P220" s="127" t="s">
        <v>194</v>
      </c>
      <c r="Q220" s="127" t="s">
        <v>193</v>
      </c>
      <c r="R220" s="127" t="s">
        <v>193</v>
      </c>
      <c r="S220" s="127" t="s">
        <v>193</v>
      </c>
      <c r="T220" s="127" t="s">
        <v>194</v>
      </c>
    </row>
    <row r="221" spans="1:20" x14ac:dyDescent="0.25">
      <c r="A221" s="123" t="s">
        <v>457</v>
      </c>
      <c r="B221" s="124" t="s">
        <v>459</v>
      </c>
      <c r="C221" s="123" t="s">
        <v>194</v>
      </c>
      <c r="D221" s="123" t="s">
        <v>193</v>
      </c>
      <c r="E221" s="123" t="s">
        <v>194</v>
      </c>
      <c r="F221" s="123" t="s">
        <v>194</v>
      </c>
      <c r="G221" s="123" t="s">
        <v>194</v>
      </c>
      <c r="H221" s="123" t="s">
        <v>194</v>
      </c>
      <c r="I221" s="123" t="s">
        <v>194</v>
      </c>
      <c r="J221" s="123" t="s">
        <v>194</v>
      </c>
      <c r="K221" s="123" t="s">
        <v>194</v>
      </c>
      <c r="L221" s="123" t="s">
        <v>194</v>
      </c>
      <c r="M221" s="123" t="s">
        <v>194</v>
      </c>
      <c r="N221" s="123" t="s">
        <v>193</v>
      </c>
      <c r="O221" s="123" t="s">
        <v>193</v>
      </c>
      <c r="P221" s="123" t="s">
        <v>194</v>
      </c>
      <c r="Q221" s="123" t="s">
        <v>194</v>
      </c>
      <c r="R221" s="123" t="s">
        <v>193</v>
      </c>
      <c r="S221" s="123" t="s">
        <v>194</v>
      </c>
      <c r="T221" s="123" t="s">
        <v>194</v>
      </c>
    </row>
    <row r="222" spans="1:20" x14ac:dyDescent="0.25">
      <c r="A222" s="127" t="s">
        <v>457</v>
      </c>
      <c r="B222" s="128" t="s">
        <v>460</v>
      </c>
      <c r="C222" s="127" t="s">
        <v>194</v>
      </c>
      <c r="D222" s="127" t="s">
        <v>194</v>
      </c>
      <c r="E222" s="127" t="s">
        <v>194</v>
      </c>
      <c r="F222" s="127" t="s">
        <v>194</v>
      </c>
      <c r="G222" s="127" t="s">
        <v>194</v>
      </c>
      <c r="H222" s="127" t="s">
        <v>194</v>
      </c>
      <c r="I222" s="127" t="s">
        <v>194</v>
      </c>
      <c r="J222" s="127" t="s">
        <v>194</v>
      </c>
      <c r="K222" s="127" t="s">
        <v>194</v>
      </c>
      <c r="L222" s="127" t="s">
        <v>194</v>
      </c>
      <c r="M222" s="127" t="s">
        <v>194</v>
      </c>
      <c r="N222" s="127" t="s">
        <v>193</v>
      </c>
      <c r="O222" s="127" t="s">
        <v>193</v>
      </c>
      <c r="P222" s="127" t="s">
        <v>194</v>
      </c>
      <c r="Q222" s="127" t="s">
        <v>193</v>
      </c>
      <c r="R222" s="127" t="s">
        <v>194</v>
      </c>
      <c r="S222" s="127" t="s">
        <v>194</v>
      </c>
      <c r="T222" s="127" t="s">
        <v>194</v>
      </c>
    </row>
    <row r="223" spans="1:20" x14ac:dyDescent="0.25">
      <c r="A223" s="123" t="s">
        <v>457</v>
      </c>
      <c r="B223" s="124" t="s">
        <v>461</v>
      </c>
      <c r="C223" s="123" t="s">
        <v>194</v>
      </c>
      <c r="D223" s="123" t="s">
        <v>193</v>
      </c>
      <c r="E223" s="123" t="s">
        <v>194</v>
      </c>
      <c r="F223" s="123" t="s">
        <v>194</v>
      </c>
      <c r="G223" s="123" t="s">
        <v>194</v>
      </c>
      <c r="H223" s="123" t="s">
        <v>194</v>
      </c>
      <c r="I223" s="123" t="s">
        <v>194</v>
      </c>
      <c r="J223" s="123" t="s">
        <v>194</v>
      </c>
      <c r="K223" s="123" t="s">
        <v>194</v>
      </c>
      <c r="L223" s="123" t="s">
        <v>194</v>
      </c>
      <c r="M223" s="123" t="s">
        <v>194</v>
      </c>
      <c r="N223" s="123" t="s">
        <v>194</v>
      </c>
      <c r="O223" s="123" t="s">
        <v>194</v>
      </c>
      <c r="P223" s="123" t="s">
        <v>194</v>
      </c>
      <c r="Q223" s="123" t="s">
        <v>194</v>
      </c>
      <c r="R223" s="123" t="s">
        <v>194</v>
      </c>
      <c r="S223" s="123" t="s">
        <v>194</v>
      </c>
      <c r="T223" s="123" t="s">
        <v>194</v>
      </c>
    </row>
    <row r="224" spans="1:20" x14ac:dyDescent="0.25">
      <c r="A224" s="127" t="s">
        <v>457</v>
      </c>
      <c r="B224" s="128" t="s">
        <v>462</v>
      </c>
      <c r="C224" s="127" t="s">
        <v>194</v>
      </c>
      <c r="D224" s="127" t="s">
        <v>193</v>
      </c>
      <c r="E224" s="127" t="s">
        <v>193</v>
      </c>
      <c r="F224" s="127" t="s">
        <v>194</v>
      </c>
      <c r="G224" s="127" t="s">
        <v>194</v>
      </c>
      <c r="H224" s="127" t="s">
        <v>193</v>
      </c>
      <c r="I224" s="127" t="s">
        <v>194</v>
      </c>
      <c r="J224" s="127" t="s">
        <v>194</v>
      </c>
      <c r="K224" s="127" t="s">
        <v>193</v>
      </c>
      <c r="L224" s="127" t="s">
        <v>194</v>
      </c>
      <c r="M224" s="127" t="s">
        <v>193</v>
      </c>
      <c r="N224" s="127" t="s">
        <v>194</v>
      </c>
      <c r="O224" s="127" t="s">
        <v>193</v>
      </c>
      <c r="P224" s="127" t="s">
        <v>193</v>
      </c>
      <c r="Q224" s="127" t="s">
        <v>193</v>
      </c>
      <c r="R224" s="127" t="s">
        <v>193</v>
      </c>
      <c r="S224" s="127" t="s">
        <v>194</v>
      </c>
      <c r="T224" s="127" t="s">
        <v>194</v>
      </c>
    </row>
    <row r="225" spans="1:20" x14ac:dyDescent="0.25">
      <c r="A225" s="123" t="s">
        <v>457</v>
      </c>
      <c r="B225" s="124" t="s">
        <v>463</v>
      </c>
      <c r="C225" s="123" t="s">
        <v>194</v>
      </c>
      <c r="D225" s="123" t="s">
        <v>194</v>
      </c>
      <c r="E225" s="123" t="s">
        <v>194</v>
      </c>
      <c r="F225" s="123" t="s">
        <v>194</v>
      </c>
      <c r="G225" s="123" t="s">
        <v>194</v>
      </c>
      <c r="H225" s="123" t="s">
        <v>194</v>
      </c>
      <c r="I225" s="123" t="s">
        <v>194</v>
      </c>
      <c r="J225" s="123" t="s">
        <v>194</v>
      </c>
      <c r="K225" s="123" t="s">
        <v>194</v>
      </c>
      <c r="L225" s="123" t="s">
        <v>194</v>
      </c>
      <c r="M225" s="123" t="s">
        <v>194</v>
      </c>
      <c r="N225" s="123" t="s">
        <v>193</v>
      </c>
      <c r="O225" s="123" t="s">
        <v>193</v>
      </c>
      <c r="P225" s="123" t="s">
        <v>194</v>
      </c>
      <c r="Q225" s="123" t="s">
        <v>193</v>
      </c>
      <c r="R225" s="123" t="s">
        <v>194</v>
      </c>
      <c r="S225" s="123" t="s">
        <v>194</v>
      </c>
      <c r="T225" s="123" t="s">
        <v>194</v>
      </c>
    </row>
    <row r="226" spans="1:20" x14ac:dyDescent="0.25">
      <c r="A226" s="127" t="s">
        <v>464</v>
      </c>
      <c r="B226" s="128" t="s">
        <v>465</v>
      </c>
      <c r="C226" s="127" t="s">
        <v>194</v>
      </c>
      <c r="D226" s="127" t="s">
        <v>194</v>
      </c>
      <c r="E226" s="127" t="s">
        <v>194</v>
      </c>
      <c r="F226" s="127" t="s">
        <v>194</v>
      </c>
      <c r="G226" s="127" t="s">
        <v>194</v>
      </c>
      <c r="H226" s="127" t="s">
        <v>194</v>
      </c>
      <c r="I226" s="127" t="s">
        <v>194</v>
      </c>
      <c r="J226" s="127" t="s">
        <v>194</v>
      </c>
      <c r="K226" s="127" t="s">
        <v>194</v>
      </c>
      <c r="L226" s="127" t="s">
        <v>194</v>
      </c>
      <c r="M226" s="127" t="s">
        <v>194</v>
      </c>
      <c r="N226" s="127" t="s">
        <v>194</v>
      </c>
      <c r="O226" s="127" t="s">
        <v>193</v>
      </c>
      <c r="P226" s="127" t="s">
        <v>194</v>
      </c>
      <c r="Q226" s="127" t="s">
        <v>193</v>
      </c>
      <c r="R226" s="127" t="s">
        <v>194</v>
      </c>
      <c r="S226" s="127" t="s">
        <v>194</v>
      </c>
      <c r="T226" s="127" t="s">
        <v>194</v>
      </c>
    </row>
    <row r="227" spans="1:20" x14ac:dyDescent="0.25">
      <c r="A227" s="123" t="s">
        <v>464</v>
      </c>
      <c r="B227" s="124" t="s">
        <v>466</v>
      </c>
      <c r="C227" s="123" t="s">
        <v>194</v>
      </c>
      <c r="D227" s="123" t="s">
        <v>193</v>
      </c>
      <c r="E227" s="123" t="s">
        <v>194</v>
      </c>
      <c r="F227" s="123" t="s">
        <v>194</v>
      </c>
      <c r="G227" s="123" t="s">
        <v>194</v>
      </c>
      <c r="H227" s="123" t="s">
        <v>194</v>
      </c>
      <c r="I227" s="123" t="s">
        <v>194</v>
      </c>
      <c r="J227" s="123" t="s">
        <v>194</v>
      </c>
      <c r="K227" s="123" t="s">
        <v>194</v>
      </c>
      <c r="L227" s="123" t="s">
        <v>194</v>
      </c>
      <c r="M227" s="123" t="s">
        <v>194</v>
      </c>
      <c r="N227" s="123" t="s">
        <v>194</v>
      </c>
      <c r="O227" s="123" t="s">
        <v>194</v>
      </c>
      <c r="P227" s="123" t="s">
        <v>194</v>
      </c>
      <c r="Q227" s="123" t="s">
        <v>194</v>
      </c>
      <c r="R227" s="123" t="s">
        <v>194</v>
      </c>
      <c r="S227" s="123" t="s">
        <v>193</v>
      </c>
      <c r="T227" s="123" t="s">
        <v>194</v>
      </c>
    </row>
    <row r="228" spans="1:20" x14ac:dyDescent="0.25">
      <c r="A228" s="127" t="s">
        <v>464</v>
      </c>
      <c r="B228" s="128" t="s">
        <v>467</v>
      </c>
      <c r="C228" s="127" t="s">
        <v>194</v>
      </c>
      <c r="D228" s="127" t="s">
        <v>193</v>
      </c>
      <c r="E228" s="127" t="s">
        <v>194</v>
      </c>
      <c r="F228" s="127" t="s">
        <v>194</v>
      </c>
      <c r="G228" s="127" t="s">
        <v>194</v>
      </c>
      <c r="H228" s="127" t="s">
        <v>193</v>
      </c>
      <c r="I228" s="127" t="s">
        <v>194</v>
      </c>
      <c r="J228" s="127" t="s">
        <v>194</v>
      </c>
      <c r="K228" s="127" t="s">
        <v>194</v>
      </c>
      <c r="L228" s="127" t="s">
        <v>194</v>
      </c>
      <c r="M228" s="127" t="s">
        <v>194</v>
      </c>
      <c r="N228" s="127" t="s">
        <v>193</v>
      </c>
      <c r="O228" s="127" t="s">
        <v>193</v>
      </c>
      <c r="P228" s="127" t="s">
        <v>193</v>
      </c>
      <c r="Q228" s="127" t="s">
        <v>193</v>
      </c>
      <c r="R228" s="127" t="s">
        <v>193</v>
      </c>
      <c r="S228" s="127" t="s">
        <v>194</v>
      </c>
      <c r="T228" s="127" t="s">
        <v>194</v>
      </c>
    </row>
    <row r="229" spans="1:20" x14ac:dyDescent="0.25">
      <c r="A229" s="123" t="s">
        <v>464</v>
      </c>
      <c r="B229" s="124" t="s">
        <v>468</v>
      </c>
      <c r="C229" s="123" t="s">
        <v>194</v>
      </c>
      <c r="D229" s="123" t="s">
        <v>194</v>
      </c>
      <c r="E229" s="123" t="s">
        <v>194</v>
      </c>
      <c r="F229" s="123" t="s">
        <v>194</v>
      </c>
      <c r="G229" s="123" t="s">
        <v>194</v>
      </c>
      <c r="H229" s="123" t="s">
        <v>194</v>
      </c>
      <c r="I229" s="123" t="s">
        <v>194</v>
      </c>
      <c r="J229" s="123" t="s">
        <v>193</v>
      </c>
      <c r="K229" s="123" t="s">
        <v>194</v>
      </c>
      <c r="L229" s="123" t="s">
        <v>194</v>
      </c>
      <c r="M229" s="123" t="s">
        <v>194</v>
      </c>
      <c r="N229" s="123" t="s">
        <v>193</v>
      </c>
      <c r="O229" s="123" t="s">
        <v>193</v>
      </c>
      <c r="P229" s="123" t="s">
        <v>194</v>
      </c>
      <c r="Q229" s="123" t="s">
        <v>193</v>
      </c>
      <c r="R229" s="123" t="s">
        <v>194</v>
      </c>
      <c r="S229" s="123" t="s">
        <v>194</v>
      </c>
      <c r="T229" s="123" t="s">
        <v>194</v>
      </c>
    </row>
    <row r="230" spans="1:20" x14ac:dyDescent="0.25">
      <c r="A230" s="127" t="s">
        <v>464</v>
      </c>
      <c r="B230" s="128" t="s">
        <v>469</v>
      </c>
      <c r="C230" s="127" t="s">
        <v>194</v>
      </c>
      <c r="D230" s="127" t="s">
        <v>193</v>
      </c>
      <c r="E230" s="127" t="s">
        <v>194</v>
      </c>
      <c r="F230" s="127" t="s">
        <v>194</v>
      </c>
      <c r="G230" s="127" t="s">
        <v>194</v>
      </c>
      <c r="H230" s="127" t="s">
        <v>194</v>
      </c>
      <c r="I230" s="127" t="s">
        <v>193</v>
      </c>
      <c r="J230" s="127" t="s">
        <v>193</v>
      </c>
      <c r="K230" s="127" t="s">
        <v>194</v>
      </c>
      <c r="L230" s="127" t="s">
        <v>194</v>
      </c>
      <c r="M230" s="127" t="s">
        <v>194</v>
      </c>
      <c r="N230" s="127" t="s">
        <v>193</v>
      </c>
      <c r="O230" s="127" t="s">
        <v>193</v>
      </c>
      <c r="P230" s="127" t="s">
        <v>193</v>
      </c>
      <c r="Q230" s="127" t="s">
        <v>193</v>
      </c>
      <c r="R230" s="127" t="s">
        <v>194</v>
      </c>
      <c r="S230" s="127" t="s">
        <v>194</v>
      </c>
      <c r="T230" s="127" t="s">
        <v>194</v>
      </c>
    </row>
    <row r="231" spans="1:20" x14ac:dyDescent="0.25">
      <c r="A231" s="123" t="s">
        <v>464</v>
      </c>
      <c r="B231" s="124" t="s">
        <v>470</v>
      </c>
      <c r="C231" s="123" t="s">
        <v>194</v>
      </c>
      <c r="D231" s="123" t="s">
        <v>193</v>
      </c>
      <c r="E231" s="123" t="s">
        <v>193</v>
      </c>
      <c r="F231" s="123" t="s">
        <v>194</v>
      </c>
      <c r="G231" s="123" t="s">
        <v>194</v>
      </c>
      <c r="H231" s="123" t="s">
        <v>194</v>
      </c>
      <c r="I231" s="123" t="s">
        <v>194</v>
      </c>
      <c r="J231" s="123" t="s">
        <v>194</v>
      </c>
      <c r="K231" s="123" t="s">
        <v>194</v>
      </c>
      <c r="L231" s="123" t="s">
        <v>194</v>
      </c>
      <c r="M231" s="123" t="s">
        <v>194</v>
      </c>
      <c r="N231" s="123" t="s">
        <v>194</v>
      </c>
      <c r="O231" s="123" t="s">
        <v>194</v>
      </c>
      <c r="P231" s="123" t="s">
        <v>194</v>
      </c>
      <c r="Q231" s="123" t="s">
        <v>193</v>
      </c>
      <c r="R231" s="123" t="s">
        <v>193</v>
      </c>
      <c r="S231" s="123" t="s">
        <v>194</v>
      </c>
      <c r="T231" s="123" t="s">
        <v>194</v>
      </c>
    </row>
    <row r="232" spans="1:20" x14ac:dyDescent="0.25">
      <c r="A232" s="127" t="s">
        <v>464</v>
      </c>
      <c r="B232" s="128" t="s">
        <v>471</v>
      </c>
      <c r="C232" s="127" t="s">
        <v>194</v>
      </c>
      <c r="D232" s="127" t="s">
        <v>194</v>
      </c>
      <c r="E232" s="127" t="s">
        <v>194</v>
      </c>
      <c r="F232" s="127" t="s">
        <v>194</v>
      </c>
      <c r="G232" s="127" t="s">
        <v>194</v>
      </c>
      <c r="H232" s="127" t="s">
        <v>194</v>
      </c>
      <c r="I232" s="127" t="s">
        <v>194</v>
      </c>
      <c r="J232" s="127" t="s">
        <v>194</v>
      </c>
      <c r="K232" s="127" t="s">
        <v>194</v>
      </c>
      <c r="L232" s="127" t="s">
        <v>194</v>
      </c>
      <c r="M232" s="127" t="s">
        <v>194</v>
      </c>
      <c r="N232" s="127" t="s">
        <v>194</v>
      </c>
      <c r="O232" s="127" t="s">
        <v>194</v>
      </c>
      <c r="P232" s="127" t="s">
        <v>194</v>
      </c>
      <c r="Q232" s="127" t="s">
        <v>194</v>
      </c>
      <c r="R232" s="127" t="s">
        <v>194</v>
      </c>
      <c r="S232" s="127" t="s">
        <v>194</v>
      </c>
      <c r="T232" s="127" t="s">
        <v>194</v>
      </c>
    </row>
    <row r="233" spans="1:20" x14ac:dyDescent="0.25">
      <c r="A233" s="123" t="s">
        <v>464</v>
      </c>
      <c r="B233" s="124" t="s">
        <v>472</v>
      </c>
      <c r="C233" s="123" t="s">
        <v>194</v>
      </c>
      <c r="D233" s="123" t="s">
        <v>194</v>
      </c>
      <c r="E233" s="123" t="s">
        <v>194</v>
      </c>
      <c r="F233" s="123" t="s">
        <v>194</v>
      </c>
      <c r="G233" s="123" t="s">
        <v>194</v>
      </c>
      <c r="H233" s="123" t="s">
        <v>194</v>
      </c>
      <c r="I233" s="123" t="s">
        <v>194</v>
      </c>
      <c r="J233" s="123" t="s">
        <v>194</v>
      </c>
      <c r="K233" s="123" t="s">
        <v>194</v>
      </c>
      <c r="L233" s="123" t="s">
        <v>194</v>
      </c>
      <c r="M233" s="123" t="s">
        <v>194</v>
      </c>
      <c r="N233" s="123" t="s">
        <v>193</v>
      </c>
      <c r="O233" s="123" t="s">
        <v>193</v>
      </c>
      <c r="P233" s="123" t="s">
        <v>194</v>
      </c>
      <c r="Q233" s="123" t="s">
        <v>193</v>
      </c>
      <c r="R233" s="123" t="s">
        <v>194</v>
      </c>
      <c r="S233" s="123" t="s">
        <v>193</v>
      </c>
      <c r="T233" s="123" t="s">
        <v>194</v>
      </c>
    </row>
    <row r="234" spans="1:20" x14ac:dyDescent="0.25">
      <c r="A234" s="127" t="s">
        <v>473</v>
      </c>
      <c r="B234" s="128" t="s">
        <v>474</v>
      </c>
      <c r="C234" s="127" t="s">
        <v>194</v>
      </c>
      <c r="D234" s="127" t="s">
        <v>194</v>
      </c>
      <c r="E234" s="127" t="s">
        <v>194</v>
      </c>
      <c r="F234" s="127" t="s">
        <v>194</v>
      </c>
      <c r="G234" s="127" t="s">
        <v>194</v>
      </c>
      <c r="H234" s="127" t="s">
        <v>194</v>
      </c>
      <c r="I234" s="127" t="s">
        <v>194</v>
      </c>
      <c r="J234" s="127" t="s">
        <v>193</v>
      </c>
      <c r="K234" s="127" t="s">
        <v>194</v>
      </c>
      <c r="L234" s="127" t="s">
        <v>194</v>
      </c>
      <c r="M234" s="127" t="s">
        <v>194</v>
      </c>
      <c r="N234" s="127" t="s">
        <v>194</v>
      </c>
      <c r="O234" s="127" t="s">
        <v>193</v>
      </c>
      <c r="P234" s="127" t="s">
        <v>193</v>
      </c>
      <c r="Q234" s="127" t="s">
        <v>193</v>
      </c>
      <c r="R234" s="127" t="s">
        <v>194</v>
      </c>
      <c r="S234" s="127" t="s">
        <v>194</v>
      </c>
      <c r="T234" s="127" t="s">
        <v>194</v>
      </c>
    </row>
    <row r="235" spans="1:20" x14ac:dyDescent="0.25">
      <c r="A235" s="123" t="s">
        <v>475</v>
      </c>
      <c r="B235" s="124" t="s">
        <v>476</v>
      </c>
      <c r="C235" s="123" t="s">
        <v>194</v>
      </c>
      <c r="D235" s="123" t="s">
        <v>193</v>
      </c>
      <c r="E235" s="123" t="s">
        <v>194</v>
      </c>
      <c r="F235" s="123" t="s">
        <v>194</v>
      </c>
      <c r="G235" s="123" t="s">
        <v>194</v>
      </c>
      <c r="H235" s="123" t="s">
        <v>194</v>
      </c>
      <c r="I235" s="123" t="s">
        <v>194</v>
      </c>
      <c r="J235" s="123" t="s">
        <v>194</v>
      </c>
      <c r="K235" s="123" t="s">
        <v>194</v>
      </c>
      <c r="L235" s="123" t="s">
        <v>194</v>
      </c>
      <c r="M235" s="123" t="s">
        <v>193</v>
      </c>
      <c r="N235" s="123" t="s">
        <v>193</v>
      </c>
      <c r="O235" s="123" t="s">
        <v>193</v>
      </c>
      <c r="P235" s="123" t="s">
        <v>194</v>
      </c>
      <c r="Q235" s="123" t="s">
        <v>193</v>
      </c>
      <c r="R235" s="123" t="s">
        <v>194</v>
      </c>
      <c r="S235" s="123" t="s">
        <v>194</v>
      </c>
      <c r="T235" s="123" t="s">
        <v>193</v>
      </c>
    </row>
    <row r="236" spans="1:20" x14ac:dyDescent="0.25">
      <c r="A236" s="127" t="s">
        <v>477</v>
      </c>
      <c r="B236" s="128" t="s">
        <v>478</v>
      </c>
      <c r="C236" s="127" t="s">
        <v>194</v>
      </c>
      <c r="D236" s="127" t="s">
        <v>193</v>
      </c>
      <c r="E236" s="127" t="s">
        <v>194</v>
      </c>
      <c r="F236" s="127" t="s">
        <v>194</v>
      </c>
      <c r="G236" s="127" t="s">
        <v>194</v>
      </c>
      <c r="H236" s="127" t="s">
        <v>194</v>
      </c>
      <c r="I236" s="127" t="s">
        <v>194</v>
      </c>
      <c r="J236" s="127" t="s">
        <v>194</v>
      </c>
      <c r="K236" s="127" t="s">
        <v>194</v>
      </c>
      <c r="L236" s="127" t="s">
        <v>194</v>
      </c>
      <c r="M236" s="127" t="s">
        <v>194</v>
      </c>
      <c r="N236" s="127" t="s">
        <v>193</v>
      </c>
      <c r="O236" s="127" t="s">
        <v>193</v>
      </c>
      <c r="P236" s="127" t="s">
        <v>193</v>
      </c>
      <c r="Q236" s="127" t="s">
        <v>194</v>
      </c>
      <c r="R236" s="127" t="s">
        <v>194</v>
      </c>
      <c r="S236" s="127" t="s">
        <v>194</v>
      </c>
      <c r="T236" s="127" t="s">
        <v>194</v>
      </c>
    </row>
    <row r="237" spans="1:20" x14ac:dyDescent="0.25">
      <c r="A237" s="123" t="s">
        <v>477</v>
      </c>
      <c r="B237" s="124" t="s">
        <v>479</v>
      </c>
      <c r="C237" s="123" t="s">
        <v>194</v>
      </c>
      <c r="D237" s="123" t="s">
        <v>193</v>
      </c>
      <c r="E237" s="123" t="s">
        <v>194</v>
      </c>
      <c r="F237" s="123" t="s">
        <v>194</v>
      </c>
      <c r="G237" s="123" t="s">
        <v>194</v>
      </c>
      <c r="H237" s="123" t="s">
        <v>194</v>
      </c>
      <c r="I237" s="123" t="s">
        <v>194</v>
      </c>
      <c r="J237" s="123" t="s">
        <v>194</v>
      </c>
      <c r="K237" s="123" t="s">
        <v>194</v>
      </c>
      <c r="L237" s="123" t="s">
        <v>194</v>
      </c>
      <c r="M237" s="123" t="s">
        <v>194</v>
      </c>
      <c r="N237" s="123" t="s">
        <v>193</v>
      </c>
      <c r="O237" s="123" t="s">
        <v>193</v>
      </c>
      <c r="P237" s="123" t="s">
        <v>193</v>
      </c>
      <c r="Q237" s="123" t="s">
        <v>194</v>
      </c>
      <c r="R237" s="123" t="s">
        <v>194</v>
      </c>
      <c r="S237" s="123" t="s">
        <v>194</v>
      </c>
      <c r="T237" s="123" t="s">
        <v>194</v>
      </c>
    </row>
    <row r="238" spans="1:20" x14ac:dyDescent="0.25">
      <c r="A238" s="127" t="s">
        <v>477</v>
      </c>
      <c r="B238" s="128" t="s">
        <v>480</v>
      </c>
      <c r="C238" s="127" t="s">
        <v>194</v>
      </c>
      <c r="D238" s="127" t="s">
        <v>194</v>
      </c>
      <c r="E238" s="127" t="s">
        <v>194</v>
      </c>
      <c r="F238" s="127" t="s">
        <v>194</v>
      </c>
      <c r="G238" s="127" t="s">
        <v>194</v>
      </c>
      <c r="H238" s="127" t="s">
        <v>194</v>
      </c>
      <c r="I238" s="127" t="s">
        <v>194</v>
      </c>
      <c r="J238" s="127" t="s">
        <v>193</v>
      </c>
      <c r="K238" s="127" t="s">
        <v>193</v>
      </c>
      <c r="L238" s="127" t="s">
        <v>194</v>
      </c>
      <c r="M238" s="127" t="s">
        <v>194</v>
      </c>
      <c r="N238" s="127" t="s">
        <v>193</v>
      </c>
      <c r="O238" s="127" t="s">
        <v>193</v>
      </c>
      <c r="P238" s="127" t="s">
        <v>194</v>
      </c>
      <c r="Q238" s="127" t="s">
        <v>193</v>
      </c>
      <c r="R238" s="127" t="s">
        <v>194</v>
      </c>
      <c r="S238" s="127" t="s">
        <v>193</v>
      </c>
      <c r="T238" s="127" t="s">
        <v>194</v>
      </c>
    </row>
    <row r="239" spans="1:20" x14ac:dyDescent="0.25">
      <c r="A239" s="123" t="s">
        <v>477</v>
      </c>
      <c r="B239" s="124" t="s">
        <v>481</v>
      </c>
      <c r="C239" s="123" t="s">
        <v>194</v>
      </c>
      <c r="D239" s="123" t="s">
        <v>193</v>
      </c>
      <c r="E239" s="123" t="s">
        <v>194</v>
      </c>
      <c r="F239" s="123" t="s">
        <v>194</v>
      </c>
      <c r="G239" s="123" t="s">
        <v>194</v>
      </c>
      <c r="H239" s="123" t="s">
        <v>194</v>
      </c>
      <c r="I239" s="123" t="s">
        <v>194</v>
      </c>
      <c r="J239" s="123" t="s">
        <v>194</v>
      </c>
      <c r="K239" s="123" t="s">
        <v>194</v>
      </c>
      <c r="L239" s="123" t="s">
        <v>194</v>
      </c>
      <c r="M239" s="123" t="s">
        <v>194</v>
      </c>
      <c r="N239" s="123" t="s">
        <v>194</v>
      </c>
      <c r="O239" s="123" t="s">
        <v>193</v>
      </c>
      <c r="P239" s="123" t="s">
        <v>194</v>
      </c>
      <c r="Q239" s="123" t="s">
        <v>193</v>
      </c>
      <c r="R239" s="123" t="s">
        <v>194</v>
      </c>
      <c r="S239" s="123" t="s">
        <v>194</v>
      </c>
      <c r="T239" s="123" t="s">
        <v>194</v>
      </c>
    </row>
    <row r="240" spans="1:20" x14ac:dyDescent="0.25">
      <c r="A240" s="127" t="s">
        <v>477</v>
      </c>
      <c r="B240" s="128" t="s">
        <v>482</v>
      </c>
      <c r="C240" s="127" t="s">
        <v>194</v>
      </c>
      <c r="D240" s="127" t="s">
        <v>193</v>
      </c>
      <c r="E240" s="127" t="s">
        <v>193</v>
      </c>
      <c r="F240" s="127" t="s">
        <v>194</v>
      </c>
      <c r="G240" s="127" t="s">
        <v>194</v>
      </c>
      <c r="H240" s="127" t="s">
        <v>193</v>
      </c>
      <c r="I240" s="127" t="s">
        <v>194</v>
      </c>
      <c r="J240" s="127" t="s">
        <v>194</v>
      </c>
      <c r="K240" s="127" t="s">
        <v>194</v>
      </c>
      <c r="L240" s="127" t="s">
        <v>193</v>
      </c>
      <c r="M240" s="127" t="s">
        <v>194</v>
      </c>
      <c r="N240" s="127" t="s">
        <v>193</v>
      </c>
      <c r="O240" s="127" t="s">
        <v>193</v>
      </c>
      <c r="P240" s="127" t="s">
        <v>193</v>
      </c>
      <c r="Q240" s="127" t="s">
        <v>193</v>
      </c>
      <c r="R240" s="127" t="s">
        <v>193</v>
      </c>
      <c r="S240" s="127" t="s">
        <v>194</v>
      </c>
      <c r="T240" s="127" t="s">
        <v>194</v>
      </c>
    </row>
    <row r="241" spans="1:20" x14ac:dyDescent="0.25">
      <c r="A241" s="123" t="s">
        <v>483</v>
      </c>
      <c r="B241" s="124" t="s">
        <v>484</v>
      </c>
      <c r="C241" s="123" t="s">
        <v>194</v>
      </c>
      <c r="D241" s="123" t="s">
        <v>194</v>
      </c>
      <c r="E241" s="123" t="s">
        <v>194</v>
      </c>
      <c r="F241" s="123" t="s">
        <v>194</v>
      </c>
      <c r="G241" s="123" t="s">
        <v>194</v>
      </c>
      <c r="H241" s="123" t="s">
        <v>194</v>
      </c>
      <c r="I241" s="123" t="s">
        <v>194</v>
      </c>
      <c r="J241" s="123" t="s">
        <v>193</v>
      </c>
      <c r="K241" s="123" t="s">
        <v>194</v>
      </c>
      <c r="L241" s="123" t="s">
        <v>194</v>
      </c>
      <c r="M241" s="123" t="s">
        <v>194</v>
      </c>
      <c r="N241" s="123" t="s">
        <v>194</v>
      </c>
      <c r="O241" s="123" t="s">
        <v>194</v>
      </c>
      <c r="P241" s="123" t="s">
        <v>194</v>
      </c>
      <c r="Q241" s="123" t="s">
        <v>194</v>
      </c>
      <c r="R241" s="123" t="s">
        <v>194</v>
      </c>
      <c r="S241" s="123" t="s">
        <v>194</v>
      </c>
      <c r="T241" s="123" t="s">
        <v>194</v>
      </c>
    </row>
    <row r="242" spans="1:20" x14ac:dyDescent="0.25">
      <c r="A242" s="127" t="s">
        <v>483</v>
      </c>
      <c r="B242" s="128" t="s">
        <v>485</v>
      </c>
      <c r="C242" s="127" t="s">
        <v>194</v>
      </c>
      <c r="D242" s="127" t="s">
        <v>193</v>
      </c>
      <c r="E242" s="127" t="s">
        <v>194</v>
      </c>
      <c r="F242" s="127" t="s">
        <v>194</v>
      </c>
      <c r="G242" s="127" t="s">
        <v>194</v>
      </c>
      <c r="H242" s="127" t="s">
        <v>194</v>
      </c>
      <c r="I242" s="127" t="s">
        <v>194</v>
      </c>
      <c r="J242" s="127" t="s">
        <v>193</v>
      </c>
      <c r="K242" s="127" t="s">
        <v>194</v>
      </c>
      <c r="L242" s="127" t="s">
        <v>194</v>
      </c>
      <c r="M242" s="127" t="s">
        <v>194</v>
      </c>
      <c r="N242" s="127" t="s">
        <v>193</v>
      </c>
      <c r="O242" s="127" t="s">
        <v>193</v>
      </c>
      <c r="P242" s="127" t="s">
        <v>194</v>
      </c>
      <c r="Q242" s="127" t="s">
        <v>194</v>
      </c>
      <c r="R242" s="127" t="s">
        <v>194</v>
      </c>
      <c r="S242" s="127" t="s">
        <v>194</v>
      </c>
      <c r="T242" s="127" t="s">
        <v>194</v>
      </c>
    </row>
    <row r="243" spans="1:20" x14ac:dyDescent="0.25">
      <c r="A243" s="123" t="s">
        <v>483</v>
      </c>
      <c r="B243" s="124" t="s">
        <v>486</v>
      </c>
      <c r="C243" s="123" t="s">
        <v>194</v>
      </c>
      <c r="D243" s="123" t="s">
        <v>193</v>
      </c>
      <c r="E243" s="123" t="s">
        <v>194</v>
      </c>
      <c r="F243" s="123" t="s">
        <v>194</v>
      </c>
      <c r="G243" s="123" t="s">
        <v>194</v>
      </c>
      <c r="H243" s="123" t="s">
        <v>194</v>
      </c>
      <c r="I243" s="123" t="s">
        <v>193</v>
      </c>
      <c r="J243" s="123" t="s">
        <v>193</v>
      </c>
      <c r="K243" s="123" t="s">
        <v>194</v>
      </c>
      <c r="L243" s="123" t="s">
        <v>194</v>
      </c>
      <c r="M243" s="123" t="s">
        <v>194</v>
      </c>
      <c r="N243" s="123" t="s">
        <v>193</v>
      </c>
      <c r="O243" s="123" t="s">
        <v>193</v>
      </c>
      <c r="P243" s="123" t="s">
        <v>194</v>
      </c>
      <c r="Q243" s="123" t="s">
        <v>193</v>
      </c>
      <c r="R243" s="123" t="s">
        <v>194</v>
      </c>
      <c r="S243" s="123" t="s">
        <v>193</v>
      </c>
      <c r="T243" s="123" t="s">
        <v>194</v>
      </c>
    </row>
    <row r="244" spans="1:20" x14ac:dyDescent="0.25">
      <c r="A244" s="127" t="s">
        <v>483</v>
      </c>
      <c r="B244" s="128" t="s">
        <v>487</v>
      </c>
      <c r="C244" s="127" t="s">
        <v>194</v>
      </c>
      <c r="D244" s="127" t="s">
        <v>194</v>
      </c>
      <c r="E244" s="127" t="s">
        <v>194</v>
      </c>
      <c r="F244" s="127" t="s">
        <v>194</v>
      </c>
      <c r="G244" s="127" t="s">
        <v>194</v>
      </c>
      <c r="H244" s="127" t="s">
        <v>194</v>
      </c>
      <c r="I244" s="127" t="s">
        <v>194</v>
      </c>
      <c r="J244" s="127" t="s">
        <v>193</v>
      </c>
      <c r="K244" s="127" t="s">
        <v>194</v>
      </c>
      <c r="L244" s="127" t="s">
        <v>194</v>
      </c>
      <c r="M244" s="127" t="s">
        <v>194</v>
      </c>
      <c r="N244" s="127" t="s">
        <v>194</v>
      </c>
      <c r="O244" s="127" t="s">
        <v>194</v>
      </c>
      <c r="P244" s="127" t="s">
        <v>194</v>
      </c>
      <c r="Q244" s="127" t="s">
        <v>194</v>
      </c>
      <c r="R244" s="127" t="s">
        <v>194</v>
      </c>
      <c r="S244" s="127" t="s">
        <v>194</v>
      </c>
      <c r="T244" s="127" t="s">
        <v>194</v>
      </c>
    </row>
    <row r="245" spans="1:20" x14ac:dyDescent="0.25">
      <c r="A245" s="123" t="s">
        <v>483</v>
      </c>
      <c r="B245" s="124" t="s">
        <v>488</v>
      </c>
      <c r="C245" s="123" t="s">
        <v>194</v>
      </c>
      <c r="D245" s="123" t="s">
        <v>193</v>
      </c>
      <c r="E245" s="123" t="s">
        <v>194</v>
      </c>
      <c r="F245" s="123" t="s">
        <v>194</v>
      </c>
      <c r="G245" s="123" t="s">
        <v>194</v>
      </c>
      <c r="H245" s="123" t="s">
        <v>193</v>
      </c>
      <c r="I245" s="123" t="s">
        <v>193</v>
      </c>
      <c r="J245" s="123" t="s">
        <v>193</v>
      </c>
      <c r="K245" s="123" t="s">
        <v>193</v>
      </c>
      <c r="L245" s="123" t="s">
        <v>194</v>
      </c>
      <c r="M245" s="123" t="s">
        <v>194</v>
      </c>
      <c r="N245" s="123" t="s">
        <v>194</v>
      </c>
      <c r="O245" s="123" t="s">
        <v>194</v>
      </c>
      <c r="P245" s="123" t="s">
        <v>194</v>
      </c>
      <c r="Q245" s="123" t="s">
        <v>194</v>
      </c>
      <c r="R245" s="123" t="s">
        <v>193</v>
      </c>
      <c r="S245" s="123" t="s">
        <v>194</v>
      </c>
      <c r="T245" s="123" t="s">
        <v>194</v>
      </c>
    </row>
    <row r="246" spans="1:20" x14ac:dyDescent="0.25">
      <c r="A246" s="127" t="s">
        <v>483</v>
      </c>
      <c r="B246" s="128" t="s">
        <v>489</v>
      </c>
      <c r="C246" s="127" t="s">
        <v>193</v>
      </c>
      <c r="D246" s="127" t="s">
        <v>193</v>
      </c>
      <c r="E246" s="127" t="s">
        <v>194</v>
      </c>
      <c r="F246" s="127" t="s">
        <v>194</v>
      </c>
      <c r="G246" s="127" t="s">
        <v>194</v>
      </c>
      <c r="H246" s="127" t="s">
        <v>194</v>
      </c>
      <c r="I246" s="127" t="s">
        <v>194</v>
      </c>
      <c r="J246" s="127" t="s">
        <v>193</v>
      </c>
      <c r="K246" s="127" t="s">
        <v>194</v>
      </c>
      <c r="L246" s="127" t="s">
        <v>194</v>
      </c>
      <c r="M246" s="127" t="s">
        <v>194</v>
      </c>
      <c r="N246" s="127" t="s">
        <v>194</v>
      </c>
      <c r="O246" s="127" t="s">
        <v>193</v>
      </c>
      <c r="P246" s="127" t="s">
        <v>194</v>
      </c>
      <c r="Q246" s="127" t="s">
        <v>194</v>
      </c>
      <c r="R246" s="127" t="s">
        <v>194</v>
      </c>
      <c r="S246" s="127" t="s">
        <v>194</v>
      </c>
      <c r="T246" s="127" t="s">
        <v>194</v>
      </c>
    </row>
    <row r="247" spans="1:20" x14ac:dyDescent="0.25">
      <c r="A247" s="123" t="s">
        <v>483</v>
      </c>
      <c r="B247" s="124" t="s">
        <v>490</v>
      </c>
      <c r="C247" s="123" t="s">
        <v>194</v>
      </c>
      <c r="D247" s="123" t="s">
        <v>194</v>
      </c>
      <c r="E247" s="123" t="s">
        <v>194</v>
      </c>
      <c r="F247" s="123" t="s">
        <v>194</v>
      </c>
      <c r="G247" s="123" t="s">
        <v>194</v>
      </c>
      <c r="H247" s="123" t="s">
        <v>194</v>
      </c>
      <c r="I247" s="123" t="s">
        <v>194</v>
      </c>
      <c r="J247" s="123" t="s">
        <v>194</v>
      </c>
      <c r="K247" s="123" t="s">
        <v>194</v>
      </c>
      <c r="L247" s="123" t="s">
        <v>194</v>
      </c>
      <c r="M247" s="123" t="s">
        <v>194</v>
      </c>
      <c r="N247" s="123" t="s">
        <v>194</v>
      </c>
      <c r="O247" s="123" t="s">
        <v>194</v>
      </c>
      <c r="P247" s="123" t="s">
        <v>194</v>
      </c>
      <c r="Q247" s="123" t="s">
        <v>194</v>
      </c>
      <c r="R247" s="123" t="s">
        <v>193</v>
      </c>
      <c r="S247" s="123" t="s">
        <v>193</v>
      </c>
      <c r="T247" s="123" t="s">
        <v>194</v>
      </c>
    </row>
    <row r="248" spans="1:20" x14ac:dyDescent="0.25">
      <c r="A248" s="127" t="s">
        <v>483</v>
      </c>
      <c r="B248" s="128" t="s">
        <v>491</v>
      </c>
      <c r="C248" s="127" t="s">
        <v>194</v>
      </c>
      <c r="D248" s="127" t="s">
        <v>193</v>
      </c>
      <c r="E248" s="127" t="s">
        <v>194</v>
      </c>
      <c r="F248" s="127" t="s">
        <v>194</v>
      </c>
      <c r="G248" s="127" t="s">
        <v>194</v>
      </c>
      <c r="H248" s="127" t="s">
        <v>194</v>
      </c>
      <c r="I248" s="127" t="s">
        <v>194</v>
      </c>
      <c r="J248" s="127" t="s">
        <v>194</v>
      </c>
      <c r="K248" s="127" t="s">
        <v>194</v>
      </c>
      <c r="L248" s="127" t="s">
        <v>194</v>
      </c>
      <c r="M248" s="127" t="s">
        <v>193</v>
      </c>
      <c r="N248" s="127" t="s">
        <v>193</v>
      </c>
      <c r="O248" s="127" t="s">
        <v>194</v>
      </c>
      <c r="P248" s="127" t="s">
        <v>194</v>
      </c>
      <c r="Q248" s="127" t="s">
        <v>194</v>
      </c>
      <c r="R248" s="127" t="s">
        <v>194</v>
      </c>
      <c r="S248" s="127" t="s">
        <v>193</v>
      </c>
      <c r="T248" s="127" t="s">
        <v>194</v>
      </c>
    </row>
    <row r="249" spans="1:20" x14ac:dyDescent="0.25">
      <c r="A249" s="123" t="s">
        <v>492</v>
      </c>
      <c r="B249" s="124" t="s">
        <v>493</v>
      </c>
      <c r="C249" s="123" t="s">
        <v>194</v>
      </c>
      <c r="D249" s="123" t="s">
        <v>194</v>
      </c>
      <c r="E249" s="123" t="s">
        <v>194</v>
      </c>
      <c r="F249" s="123" t="s">
        <v>194</v>
      </c>
      <c r="G249" s="123" t="s">
        <v>194</v>
      </c>
      <c r="H249" s="123" t="s">
        <v>194</v>
      </c>
      <c r="I249" s="123" t="s">
        <v>194</v>
      </c>
      <c r="J249" s="123" t="s">
        <v>194</v>
      </c>
      <c r="K249" s="123" t="s">
        <v>194</v>
      </c>
      <c r="L249" s="123" t="s">
        <v>194</v>
      </c>
      <c r="M249" s="123" t="s">
        <v>194</v>
      </c>
      <c r="N249" s="123" t="s">
        <v>194</v>
      </c>
      <c r="O249" s="123" t="s">
        <v>194</v>
      </c>
      <c r="P249" s="123" t="s">
        <v>194</v>
      </c>
      <c r="Q249" s="123" t="s">
        <v>194</v>
      </c>
      <c r="R249" s="123" t="s">
        <v>194</v>
      </c>
      <c r="S249" s="123" t="s">
        <v>194</v>
      </c>
      <c r="T249" s="123" t="s">
        <v>194</v>
      </c>
    </row>
    <row r="250" spans="1:20" x14ac:dyDescent="0.25">
      <c r="A250" s="127" t="s">
        <v>494</v>
      </c>
      <c r="B250" s="128" t="s">
        <v>495</v>
      </c>
      <c r="C250" s="127" t="s">
        <v>194</v>
      </c>
      <c r="D250" s="127" t="s">
        <v>193</v>
      </c>
      <c r="E250" s="127" t="s">
        <v>194</v>
      </c>
      <c r="F250" s="127" t="s">
        <v>194</v>
      </c>
      <c r="G250" s="127" t="s">
        <v>194</v>
      </c>
      <c r="H250" s="127" t="s">
        <v>194</v>
      </c>
      <c r="I250" s="127" t="s">
        <v>194</v>
      </c>
      <c r="J250" s="127" t="s">
        <v>193</v>
      </c>
      <c r="K250" s="127" t="s">
        <v>194</v>
      </c>
      <c r="L250" s="127" t="s">
        <v>194</v>
      </c>
      <c r="M250" s="127" t="s">
        <v>194</v>
      </c>
      <c r="N250" s="127" t="s">
        <v>193</v>
      </c>
      <c r="O250" s="127" t="s">
        <v>194</v>
      </c>
      <c r="P250" s="127" t="s">
        <v>194</v>
      </c>
      <c r="Q250" s="127" t="s">
        <v>193</v>
      </c>
      <c r="R250" s="127" t="s">
        <v>193</v>
      </c>
      <c r="S250" s="127" t="s">
        <v>193</v>
      </c>
      <c r="T250" s="127" t="s">
        <v>194</v>
      </c>
    </row>
    <row r="251" spans="1:20" x14ac:dyDescent="0.25">
      <c r="A251" s="123" t="s">
        <v>494</v>
      </c>
      <c r="B251" s="124" t="s">
        <v>496</v>
      </c>
      <c r="C251" s="123" t="s">
        <v>194</v>
      </c>
      <c r="D251" s="123" t="s">
        <v>193</v>
      </c>
      <c r="E251" s="123" t="s">
        <v>194</v>
      </c>
      <c r="F251" s="123" t="s">
        <v>194</v>
      </c>
      <c r="G251" s="123" t="s">
        <v>194</v>
      </c>
      <c r="H251" s="123" t="s">
        <v>194</v>
      </c>
      <c r="I251" s="123" t="s">
        <v>193</v>
      </c>
      <c r="J251" s="123" t="s">
        <v>193</v>
      </c>
      <c r="K251" s="123" t="s">
        <v>194</v>
      </c>
      <c r="L251" s="123" t="s">
        <v>193</v>
      </c>
      <c r="M251" s="123" t="s">
        <v>194</v>
      </c>
      <c r="N251" s="123" t="s">
        <v>193</v>
      </c>
      <c r="O251" s="123" t="s">
        <v>193</v>
      </c>
      <c r="P251" s="123" t="s">
        <v>193</v>
      </c>
      <c r="Q251" s="123" t="s">
        <v>193</v>
      </c>
      <c r="R251" s="123" t="s">
        <v>194</v>
      </c>
      <c r="S251" s="123" t="s">
        <v>193</v>
      </c>
      <c r="T251" s="123" t="s">
        <v>194</v>
      </c>
    </row>
    <row r="252" spans="1:20" x14ac:dyDescent="0.25">
      <c r="A252" s="127" t="s">
        <v>494</v>
      </c>
      <c r="B252" s="128" t="s">
        <v>497</v>
      </c>
      <c r="C252" s="127" t="s">
        <v>194</v>
      </c>
      <c r="D252" s="127" t="s">
        <v>193</v>
      </c>
      <c r="E252" s="127" t="s">
        <v>194</v>
      </c>
      <c r="F252" s="127" t="s">
        <v>194</v>
      </c>
      <c r="G252" s="127" t="s">
        <v>194</v>
      </c>
      <c r="H252" s="127" t="s">
        <v>194</v>
      </c>
      <c r="I252" s="127" t="s">
        <v>193</v>
      </c>
      <c r="J252" s="127" t="s">
        <v>194</v>
      </c>
      <c r="K252" s="127" t="s">
        <v>194</v>
      </c>
      <c r="L252" s="127" t="s">
        <v>194</v>
      </c>
      <c r="M252" s="127" t="s">
        <v>194</v>
      </c>
      <c r="N252" s="127" t="s">
        <v>194</v>
      </c>
      <c r="O252" s="127" t="s">
        <v>194</v>
      </c>
      <c r="P252" s="127" t="s">
        <v>194</v>
      </c>
      <c r="Q252" s="127" t="s">
        <v>194</v>
      </c>
      <c r="R252" s="127" t="s">
        <v>194</v>
      </c>
      <c r="S252" s="127" t="s">
        <v>194</v>
      </c>
      <c r="T252" s="127" t="s">
        <v>194</v>
      </c>
    </row>
    <row r="253" spans="1:20" x14ac:dyDescent="0.25">
      <c r="A253" s="123" t="s">
        <v>494</v>
      </c>
      <c r="B253" s="124" t="s">
        <v>498</v>
      </c>
      <c r="C253" s="123" t="s">
        <v>194</v>
      </c>
      <c r="D253" s="123" t="s">
        <v>194</v>
      </c>
      <c r="E253" s="123" t="s">
        <v>194</v>
      </c>
      <c r="F253" s="123" t="s">
        <v>194</v>
      </c>
      <c r="G253" s="123" t="s">
        <v>194</v>
      </c>
      <c r="H253" s="123" t="s">
        <v>194</v>
      </c>
      <c r="I253" s="123" t="s">
        <v>193</v>
      </c>
      <c r="J253" s="123" t="s">
        <v>193</v>
      </c>
      <c r="K253" s="123" t="s">
        <v>193</v>
      </c>
      <c r="L253" s="123" t="s">
        <v>194</v>
      </c>
      <c r="M253" s="123" t="s">
        <v>194</v>
      </c>
      <c r="N253" s="123" t="s">
        <v>194</v>
      </c>
      <c r="O253" s="123" t="s">
        <v>193</v>
      </c>
      <c r="P253" s="123" t="s">
        <v>194</v>
      </c>
      <c r="Q253" s="123" t="s">
        <v>193</v>
      </c>
      <c r="R253" s="123" t="s">
        <v>194</v>
      </c>
      <c r="S253" s="123" t="s">
        <v>193</v>
      </c>
      <c r="T253" s="123" t="s">
        <v>194</v>
      </c>
    </row>
    <row r="254" spans="1:20" x14ac:dyDescent="0.25">
      <c r="A254" s="127" t="s">
        <v>494</v>
      </c>
      <c r="B254" s="128" t="s">
        <v>499</v>
      </c>
      <c r="C254" s="127" t="s">
        <v>194</v>
      </c>
      <c r="D254" s="127" t="s">
        <v>193</v>
      </c>
      <c r="E254" s="127" t="s">
        <v>194</v>
      </c>
      <c r="F254" s="127" t="s">
        <v>194</v>
      </c>
      <c r="G254" s="127" t="s">
        <v>194</v>
      </c>
      <c r="H254" s="127" t="s">
        <v>194</v>
      </c>
      <c r="I254" s="127" t="s">
        <v>193</v>
      </c>
      <c r="J254" s="127" t="s">
        <v>193</v>
      </c>
      <c r="K254" s="127" t="s">
        <v>193</v>
      </c>
      <c r="L254" s="127" t="s">
        <v>194</v>
      </c>
      <c r="M254" s="127" t="s">
        <v>194</v>
      </c>
      <c r="N254" s="127" t="s">
        <v>193</v>
      </c>
      <c r="O254" s="127" t="s">
        <v>193</v>
      </c>
      <c r="P254" s="127" t="s">
        <v>193</v>
      </c>
      <c r="Q254" s="127" t="s">
        <v>193</v>
      </c>
      <c r="R254" s="127" t="s">
        <v>194</v>
      </c>
      <c r="S254" s="127" t="s">
        <v>193</v>
      </c>
      <c r="T254" s="127" t="s">
        <v>194</v>
      </c>
    </row>
    <row r="255" spans="1:20" ht="13" thickBot="1" x14ac:dyDescent="0.3">
      <c r="A255" s="123" t="s">
        <v>494</v>
      </c>
      <c r="B255" s="124" t="s">
        <v>500</v>
      </c>
      <c r="C255" s="123" t="s">
        <v>194</v>
      </c>
      <c r="D255" s="123" t="s">
        <v>194</v>
      </c>
      <c r="E255" s="123" t="s">
        <v>194</v>
      </c>
      <c r="F255" s="123" t="s">
        <v>194</v>
      </c>
      <c r="G255" s="123" t="s">
        <v>194</v>
      </c>
      <c r="H255" s="123" t="s">
        <v>194</v>
      </c>
      <c r="I255" s="123" t="s">
        <v>193</v>
      </c>
      <c r="J255" s="123" t="s">
        <v>193</v>
      </c>
      <c r="K255" s="123" t="s">
        <v>193</v>
      </c>
      <c r="L255" s="123" t="s">
        <v>194</v>
      </c>
      <c r="M255" s="123" t="s">
        <v>194</v>
      </c>
      <c r="N255" s="123" t="s">
        <v>193</v>
      </c>
      <c r="O255" s="123" t="s">
        <v>193</v>
      </c>
      <c r="P255" s="123" t="s">
        <v>194</v>
      </c>
      <c r="Q255" s="123" t="s">
        <v>193</v>
      </c>
      <c r="R255" s="123" t="s">
        <v>193</v>
      </c>
      <c r="S255" s="123" t="s">
        <v>193</v>
      </c>
      <c r="T255" s="123" t="s">
        <v>194</v>
      </c>
    </row>
    <row r="256" spans="1:20" ht="13.5" thickBot="1" x14ac:dyDescent="0.35">
      <c r="A256" s="308"/>
      <c r="B256" s="254" t="s">
        <v>744</v>
      </c>
      <c r="C256" s="309">
        <f t="shared" ref="C256:T256" si="0">COUNTIF(C5:C255,"YES")</f>
        <v>3</v>
      </c>
      <c r="D256" s="309">
        <f t="shared" si="0"/>
        <v>136</v>
      </c>
      <c r="E256" s="309">
        <f t="shared" si="0"/>
        <v>9</v>
      </c>
      <c r="F256" s="309">
        <f t="shared" si="0"/>
        <v>0</v>
      </c>
      <c r="G256" s="309">
        <f t="shared" si="0"/>
        <v>4</v>
      </c>
      <c r="H256" s="309">
        <f t="shared" si="0"/>
        <v>26</v>
      </c>
      <c r="I256" s="309">
        <f t="shared" si="0"/>
        <v>73</v>
      </c>
      <c r="J256" s="309">
        <f t="shared" si="0"/>
        <v>114</v>
      </c>
      <c r="K256" s="309">
        <f t="shared" si="0"/>
        <v>39</v>
      </c>
      <c r="L256" s="309">
        <f t="shared" si="0"/>
        <v>27</v>
      </c>
      <c r="M256" s="309">
        <f t="shared" si="0"/>
        <v>12</v>
      </c>
      <c r="N256" s="309">
        <f t="shared" si="0"/>
        <v>163</v>
      </c>
      <c r="O256" s="309">
        <f t="shared" si="0"/>
        <v>176</v>
      </c>
      <c r="P256" s="309">
        <f t="shared" si="0"/>
        <v>55</v>
      </c>
      <c r="Q256" s="309">
        <f t="shared" si="0"/>
        <v>174</v>
      </c>
      <c r="R256" s="309">
        <f t="shared" si="0"/>
        <v>88</v>
      </c>
      <c r="S256" s="309">
        <f t="shared" si="0"/>
        <v>103</v>
      </c>
      <c r="T256" s="309">
        <f t="shared" si="0"/>
        <v>14</v>
      </c>
    </row>
    <row r="258" spans="1:1" x14ac:dyDescent="0.25">
      <c r="A258" s="11" t="s">
        <v>503</v>
      </c>
    </row>
    <row r="259" spans="1:1" x14ac:dyDescent="0.25">
      <c r="A259" s="12" t="s">
        <v>773</v>
      </c>
    </row>
  </sheetData>
  <autoFilter ref="A4:T4"/>
  <mergeCells count="4">
    <mergeCell ref="A2:B2"/>
    <mergeCell ref="C3:D3"/>
    <mergeCell ref="K3:M3"/>
    <mergeCell ref="A1:B1"/>
  </mergeCells>
  <hyperlinks>
    <hyperlink ref="A2:B2" location="TOC!A1" display="Return to Table of Contents"/>
  </hyperlinks>
  <pageMargins left="0.25" right="0.25" top="0.75" bottom="0.75" header="0.3" footer="0.3"/>
  <pageSetup scale="60" orientation="portrait" horizontalDpi="1200" verticalDpi="1200" r:id="rId1"/>
  <headerFooter>
    <oddHeader>&amp;L&amp;"Arial,Bold"2018-19 Survey of Allied Dental Education
Report 2 - Dental Assisting Education Programs</oddHeader>
  </headerFooter>
  <rowBreaks count="2" manualBreakCount="2">
    <brk id="84" max="19" man="1"/>
    <brk id="166"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4"/>
  <sheetViews>
    <sheetView zoomScaleNormal="100" workbookViewId="0">
      <pane ySplit="2" topLeftCell="A3" activePane="bottomLeft" state="frozen"/>
      <selection sqref="A1:B1"/>
      <selection pane="bottomLeft"/>
    </sheetView>
  </sheetViews>
  <sheetFormatPr defaultColWidth="9.1796875" defaultRowHeight="13" x14ac:dyDescent="0.3"/>
  <cols>
    <col min="1" max="1" width="33.54296875" style="18" customWidth="1"/>
    <col min="2" max="2" width="99" style="19" customWidth="1"/>
    <col min="3" max="16384" width="9.1796875" style="1"/>
  </cols>
  <sheetData>
    <row r="1" spans="1:2" x14ac:dyDescent="0.3">
      <c r="A1" s="18" t="s">
        <v>3</v>
      </c>
    </row>
    <row r="2" spans="1:2" ht="12.5" x14ac:dyDescent="0.25">
      <c r="A2" s="20" t="s">
        <v>5</v>
      </c>
    </row>
    <row r="3" spans="1:2" x14ac:dyDescent="0.3">
      <c r="A3" s="18" t="s">
        <v>48</v>
      </c>
      <c r="B3" s="19" t="s">
        <v>49</v>
      </c>
    </row>
    <row r="5" spans="1:2" ht="66" customHeight="1" x14ac:dyDescent="0.25">
      <c r="A5" s="21" t="s">
        <v>50</v>
      </c>
      <c r="B5" s="19" t="s">
        <v>51</v>
      </c>
    </row>
    <row r="7" spans="1:2" ht="67.400000000000006" customHeight="1" x14ac:dyDescent="0.25">
      <c r="A7" s="345" t="s">
        <v>52</v>
      </c>
      <c r="B7" s="346" t="s">
        <v>53</v>
      </c>
    </row>
    <row r="8" spans="1:2" ht="12.5" x14ac:dyDescent="0.25">
      <c r="A8" s="345"/>
      <c r="B8" s="347"/>
    </row>
    <row r="10" spans="1:2" ht="80.5" customHeight="1" x14ac:dyDescent="0.25">
      <c r="A10" s="21" t="s">
        <v>54</v>
      </c>
      <c r="B10" s="22" t="s">
        <v>55</v>
      </c>
    </row>
    <row r="12" spans="1:2" ht="25.5" x14ac:dyDescent="0.25">
      <c r="A12" s="21" t="s">
        <v>90</v>
      </c>
      <c r="B12" s="23" t="s">
        <v>56</v>
      </c>
    </row>
    <row r="13" spans="1:2" x14ac:dyDescent="0.3">
      <c r="B13" s="24"/>
    </row>
    <row r="14" spans="1:2" ht="26" x14ac:dyDescent="0.3">
      <c r="B14" s="23" t="s">
        <v>57</v>
      </c>
    </row>
    <row r="15" spans="1:2" x14ac:dyDescent="0.3">
      <c r="B15" s="24"/>
    </row>
    <row r="16" spans="1:2" ht="38.5" x14ac:dyDescent="0.3">
      <c r="B16" s="23" t="s">
        <v>58</v>
      </c>
    </row>
    <row r="17" spans="1:2" x14ac:dyDescent="0.3">
      <c r="B17" s="24"/>
    </row>
    <row r="18" spans="1:2" x14ac:dyDescent="0.3">
      <c r="B18" s="23" t="s">
        <v>59</v>
      </c>
    </row>
    <row r="19" spans="1:2" x14ac:dyDescent="0.3">
      <c r="B19" s="24"/>
    </row>
    <row r="20" spans="1:2" ht="26" x14ac:dyDescent="0.3">
      <c r="B20" s="23" t="s">
        <v>60</v>
      </c>
    </row>
    <row r="21" spans="1:2" x14ac:dyDescent="0.3">
      <c r="B21" s="24"/>
    </row>
    <row r="22" spans="1:2" x14ac:dyDescent="0.3">
      <c r="B22" s="23" t="s">
        <v>61</v>
      </c>
    </row>
    <row r="24" spans="1:2" x14ac:dyDescent="0.3">
      <c r="B24" s="19" t="s">
        <v>62</v>
      </c>
    </row>
    <row r="26" spans="1:2" x14ac:dyDescent="0.3">
      <c r="B26" s="19" t="s">
        <v>63</v>
      </c>
    </row>
    <row r="28" spans="1:2" ht="26" x14ac:dyDescent="0.3">
      <c r="B28" s="19" t="s">
        <v>64</v>
      </c>
    </row>
    <row r="30" spans="1:2" x14ac:dyDescent="0.3">
      <c r="A30" s="18" t="s">
        <v>65</v>
      </c>
      <c r="B30" s="25" t="s">
        <v>66</v>
      </c>
    </row>
    <row r="32" spans="1:2" x14ac:dyDescent="0.3">
      <c r="A32" s="18" t="s">
        <v>67</v>
      </c>
      <c r="B32" s="19" t="s">
        <v>68</v>
      </c>
    </row>
    <row r="34" spans="1:2" x14ac:dyDescent="0.3">
      <c r="A34" s="18" t="s">
        <v>69</v>
      </c>
      <c r="B34" s="19" t="s">
        <v>70</v>
      </c>
    </row>
    <row r="36" spans="1:2" ht="25" x14ac:dyDescent="0.25">
      <c r="A36" s="21" t="s">
        <v>71</v>
      </c>
      <c r="B36" s="19" t="s">
        <v>72</v>
      </c>
    </row>
    <row r="38" spans="1:2" ht="25" x14ac:dyDescent="0.25">
      <c r="A38" s="21" t="s">
        <v>73</v>
      </c>
      <c r="B38" s="19" t="s">
        <v>74</v>
      </c>
    </row>
    <row r="40" spans="1:2" x14ac:dyDescent="0.3">
      <c r="A40" s="18" t="s">
        <v>75</v>
      </c>
      <c r="B40" s="25" t="s">
        <v>76</v>
      </c>
    </row>
    <row r="41" spans="1:2" x14ac:dyDescent="0.3">
      <c r="B41" s="25"/>
    </row>
    <row r="42" spans="1:2" x14ac:dyDescent="0.3">
      <c r="A42" s="18" t="s">
        <v>77</v>
      </c>
      <c r="B42" s="19" t="s">
        <v>78</v>
      </c>
    </row>
    <row r="44" spans="1:2" ht="37.5" x14ac:dyDescent="0.25">
      <c r="A44" s="21" t="s">
        <v>79</v>
      </c>
      <c r="B44" s="22" t="s">
        <v>80</v>
      </c>
    </row>
    <row r="45" spans="1:2" ht="38" x14ac:dyDescent="0.3">
      <c r="B45" s="26" t="s">
        <v>81</v>
      </c>
    </row>
    <row r="46" spans="1:2" ht="25.5" x14ac:dyDescent="0.3">
      <c r="B46" s="26" t="s">
        <v>82</v>
      </c>
    </row>
    <row r="48" spans="1:2" ht="26" x14ac:dyDescent="0.25">
      <c r="A48" s="21" t="s">
        <v>91</v>
      </c>
      <c r="B48" s="19" t="s">
        <v>83</v>
      </c>
    </row>
    <row r="50" spans="1:5" ht="25.5" x14ac:dyDescent="0.3">
      <c r="A50" s="18" t="s">
        <v>84</v>
      </c>
      <c r="B50" s="19" t="s">
        <v>85</v>
      </c>
    </row>
    <row r="52" spans="1:5" x14ac:dyDescent="0.3">
      <c r="A52" s="18" t="s">
        <v>86</v>
      </c>
      <c r="B52" s="1" t="s">
        <v>87</v>
      </c>
    </row>
    <row r="54" spans="1:5" ht="63" x14ac:dyDescent="0.25">
      <c r="A54" s="21" t="s">
        <v>88</v>
      </c>
      <c r="B54" s="22" t="s">
        <v>89</v>
      </c>
      <c r="C54" s="25"/>
      <c r="D54" s="25"/>
      <c r="E54" s="25"/>
    </row>
    <row r="55" spans="1:5" x14ac:dyDescent="0.3">
      <c r="B55" s="25"/>
      <c r="C55" s="25"/>
      <c r="D55" s="25"/>
      <c r="E55" s="25"/>
    </row>
    <row r="56" spans="1:5" x14ac:dyDescent="0.3">
      <c r="B56" s="25"/>
      <c r="C56" s="25"/>
      <c r="D56" s="25"/>
      <c r="E56" s="25"/>
    </row>
    <row r="57" spans="1:5" x14ac:dyDescent="0.3">
      <c r="B57" s="25"/>
      <c r="C57" s="25"/>
      <c r="D57" s="25"/>
      <c r="E57" s="25"/>
    </row>
    <row r="58" spans="1:5" x14ac:dyDescent="0.3">
      <c r="B58" s="25"/>
      <c r="C58" s="25"/>
      <c r="D58" s="25"/>
      <c r="E58" s="25"/>
    </row>
    <row r="59" spans="1:5" x14ac:dyDescent="0.3">
      <c r="B59" s="25"/>
      <c r="C59" s="25"/>
      <c r="D59" s="25"/>
      <c r="E59" s="25"/>
    </row>
    <row r="60" spans="1:5" x14ac:dyDescent="0.3">
      <c r="B60" s="25"/>
      <c r="C60" s="25"/>
      <c r="D60" s="25"/>
      <c r="E60" s="25"/>
    </row>
    <row r="61" spans="1:5" x14ac:dyDescent="0.3">
      <c r="B61" s="25"/>
      <c r="C61" s="25"/>
      <c r="D61" s="25"/>
      <c r="E61" s="25"/>
    </row>
    <row r="62" spans="1:5" x14ac:dyDescent="0.3">
      <c r="B62" s="25"/>
      <c r="C62" s="25"/>
      <c r="D62" s="25"/>
      <c r="E62" s="25"/>
    </row>
    <row r="63" spans="1:5" x14ac:dyDescent="0.3">
      <c r="B63" s="25"/>
      <c r="C63" s="25"/>
      <c r="D63" s="25"/>
      <c r="E63" s="25"/>
    </row>
    <row r="64" spans="1:5" x14ac:dyDescent="0.3">
      <c r="B64" s="25"/>
      <c r="C64" s="25"/>
      <c r="D64" s="25"/>
      <c r="E64" s="25"/>
    </row>
    <row r="65" spans="2:5" x14ac:dyDescent="0.3">
      <c r="B65" s="25"/>
      <c r="C65" s="25"/>
      <c r="D65" s="25"/>
      <c r="E65" s="25"/>
    </row>
    <row r="66" spans="2:5" x14ac:dyDescent="0.3">
      <c r="B66" s="25"/>
      <c r="C66" s="25"/>
      <c r="D66" s="25"/>
      <c r="E66" s="25"/>
    </row>
    <row r="67" spans="2:5" x14ac:dyDescent="0.3">
      <c r="B67" s="25"/>
      <c r="C67" s="25"/>
      <c r="D67" s="25"/>
      <c r="E67" s="25"/>
    </row>
    <row r="68" spans="2:5" x14ac:dyDescent="0.3">
      <c r="B68" s="25"/>
      <c r="C68" s="25"/>
      <c r="D68" s="25"/>
      <c r="E68" s="25"/>
    </row>
    <row r="69" spans="2:5" x14ac:dyDescent="0.3">
      <c r="B69" s="25"/>
      <c r="C69" s="25"/>
      <c r="D69" s="25"/>
      <c r="E69" s="25"/>
    </row>
    <row r="70" spans="2:5" x14ac:dyDescent="0.3">
      <c r="B70" s="25"/>
      <c r="C70" s="25"/>
      <c r="D70" s="25"/>
      <c r="E70" s="25"/>
    </row>
    <row r="71" spans="2:5" x14ac:dyDescent="0.3">
      <c r="B71" s="25"/>
      <c r="C71" s="25"/>
      <c r="D71" s="25"/>
      <c r="E71" s="25"/>
    </row>
    <row r="72" spans="2:5" x14ac:dyDescent="0.3">
      <c r="B72" s="25"/>
      <c r="C72" s="25"/>
      <c r="D72" s="25"/>
      <c r="E72" s="25"/>
    </row>
    <row r="73" spans="2:5" x14ac:dyDescent="0.3">
      <c r="B73" s="25"/>
      <c r="C73" s="25"/>
      <c r="D73" s="25"/>
      <c r="E73" s="25"/>
    </row>
    <row r="74" spans="2:5" x14ac:dyDescent="0.3">
      <c r="B74" s="25"/>
      <c r="C74" s="25"/>
      <c r="D74" s="25"/>
      <c r="E74" s="25"/>
    </row>
    <row r="75" spans="2:5" x14ac:dyDescent="0.3">
      <c r="B75" s="25"/>
      <c r="C75" s="25"/>
      <c r="D75" s="25"/>
      <c r="E75" s="25"/>
    </row>
    <row r="76" spans="2:5" x14ac:dyDescent="0.3">
      <c r="B76" s="25"/>
      <c r="C76" s="25"/>
      <c r="D76" s="25"/>
      <c r="E76" s="25"/>
    </row>
    <row r="77" spans="2:5" x14ac:dyDescent="0.3">
      <c r="B77" s="25"/>
      <c r="C77" s="25"/>
      <c r="D77" s="25"/>
      <c r="E77" s="25"/>
    </row>
    <row r="78" spans="2:5" x14ac:dyDescent="0.3">
      <c r="B78" s="25"/>
      <c r="C78" s="25"/>
      <c r="D78" s="25"/>
      <c r="E78" s="25"/>
    </row>
    <row r="79" spans="2:5" x14ac:dyDescent="0.3">
      <c r="B79" s="25"/>
      <c r="C79" s="25"/>
      <c r="D79" s="25"/>
      <c r="E79" s="25"/>
    </row>
    <row r="80" spans="2:5" x14ac:dyDescent="0.3">
      <c r="B80" s="25"/>
      <c r="C80" s="25"/>
      <c r="D80" s="25"/>
      <c r="E80" s="25"/>
    </row>
    <row r="81" spans="2:5" x14ac:dyDescent="0.3">
      <c r="B81" s="25"/>
      <c r="C81" s="25"/>
      <c r="D81" s="25"/>
      <c r="E81" s="25"/>
    </row>
    <row r="82" spans="2:5" x14ac:dyDescent="0.3">
      <c r="B82" s="25"/>
      <c r="C82" s="25"/>
      <c r="D82" s="25"/>
      <c r="E82" s="25"/>
    </row>
    <row r="83" spans="2:5" x14ac:dyDescent="0.3">
      <c r="B83" s="25"/>
      <c r="C83" s="25"/>
      <c r="D83" s="25"/>
      <c r="E83" s="25"/>
    </row>
    <row r="84" spans="2:5" x14ac:dyDescent="0.3">
      <c r="B84" s="25"/>
      <c r="C84" s="25"/>
      <c r="D84" s="25"/>
      <c r="E84" s="25"/>
    </row>
    <row r="85" spans="2:5" x14ac:dyDescent="0.3">
      <c r="B85" s="25"/>
      <c r="C85" s="25"/>
      <c r="D85" s="25"/>
      <c r="E85" s="25"/>
    </row>
    <row r="86" spans="2:5" x14ac:dyDescent="0.3">
      <c r="B86" s="25"/>
      <c r="C86" s="25"/>
      <c r="D86" s="25"/>
      <c r="E86" s="25"/>
    </row>
    <row r="87" spans="2:5" x14ac:dyDescent="0.3">
      <c r="B87" s="25"/>
      <c r="C87" s="25"/>
      <c r="D87" s="25"/>
      <c r="E87" s="25"/>
    </row>
    <row r="88" spans="2:5" x14ac:dyDescent="0.3">
      <c r="B88" s="25"/>
      <c r="C88" s="25"/>
      <c r="D88" s="25"/>
      <c r="E88" s="25"/>
    </row>
    <row r="89" spans="2:5" x14ac:dyDescent="0.3">
      <c r="B89" s="25"/>
      <c r="C89" s="25"/>
      <c r="D89" s="25"/>
      <c r="E89" s="25"/>
    </row>
    <row r="90" spans="2:5" x14ac:dyDescent="0.3">
      <c r="B90" s="25"/>
      <c r="C90" s="25"/>
      <c r="D90" s="25"/>
      <c r="E90" s="25"/>
    </row>
    <row r="91" spans="2:5" x14ac:dyDescent="0.3">
      <c r="B91" s="25"/>
      <c r="C91" s="25"/>
      <c r="D91" s="25"/>
      <c r="E91" s="25"/>
    </row>
    <row r="92" spans="2:5" x14ac:dyDescent="0.3">
      <c r="B92" s="25"/>
      <c r="C92" s="25"/>
      <c r="D92" s="25"/>
      <c r="E92" s="25"/>
    </row>
    <row r="93" spans="2:5" x14ac:dyDescent="0.3">
      <c r="B93" s="25"/>
      <c r="C93" s="25"/>
      <c r="D93" s="25"/>
      <c r="E93" s="25"/>
    </row>
    <row r="94" spans="2:5" x14ac:dyDescent="0.3">
      <c r="B94" s="25"/>
      <c r="C94" s="25"/>
      <c r="D94" s="25"/>
      <c r="E94" s="25"/>
    </row>
    <row r="95" spans="2:5" x14ac:dyDescent="0.3">
      <c r="B95" s="25"/>
      <c r="C95" s="25"/>
      <c r="D95" s="25"/>
      <c r="E95" s="25"/>
    </row>
    <row r="96" spans="2:5" x14ac:dyDescent="0.3">
      <c r="B96" s="25"/>
      <c r="C96" s="25"/>
      <c r="D96" s="25"/>
      <c r="E96" s="25"/>
    </row>
    <row r="97" spans="2:5" x14ac:dyDescent="0.3">
      <c r="B97" s="25"/>
      <c r="C97" s="25"/>
      <c r="D97" s="25"/>
      <c r="E97" s="25"/>
    </row>
    <row r="98" spans="2:5" x14ac:dyDescent="0.3">
      <c r="B98" s="25"/>
      <c r="C98" s="25"/>
      <c r="D98" s="25"/>
      <c r="E98" s="25"/>
    </row>
    <row r="99" spans="2:5" x14ac:dyDescent="0.3">
      <c r="B99" s="25"/>
      <c r="C99" s="25"/>
      <c r="D99" s="25"/>
      <c r="E99" s="25"/>
    </row>
    <row r="100" spans="2:5" x14ac:dyDescent="0.3">
      <c r="B100" s="25"/>
      <c r="C100" s="25"/>
      <c r="D100" s="25"/>
      <c r="E100" s="25"/>
    </row>
    <row r="101" spans="2:5" x14ac:dyDescent="0.3">
      <c r="B101" s="25"/>
      <c r="C101" s="25"/>
      <c r="D101" s="25"/>
      <c r="E101" s="25"/>
    </row>
    <row r="102" spans="2:5" x14ac:dyDescent="0.3">
      <c r="B102" s="25"/>
      <c r="C102" s="25"/>
      <c r="D102" s="25"/>
      <c r="E102" s="25"/>
    </row>
    <row r="103" spans="2:5" x14ac:dyDescent="0.3">
      <c r="B103" s="25"/>
      <c r="C103" s="25"/>
      <c r="D103" s="25"/>
      <c r="E103" s="25"/>
    </row>
    <row r="104" spans="2:5" x14ac:dyDescent="0.3">
      <c r="B104" s="25"/>
      <c r="C104" s="25"/>
      <c r="D104" s="25"/>
      <c r="E104" s="25"/>
    </row>
  </sheetData>
  <mergeCells count="2">
    <mergeCell ref="A7:A8"/>
    <mergeCell ref="B7:B8"/>
  </mergeCells>
  <hyperlinks>
    <hyperlink ref="A2" location="TOC!A1" display="Return to Table of Contents"/>
  </hyperlinks>
  <pageMargins left="0.25" right="0.25" top="0.75" bottom="0.75" header="0.3" footer="0.3"/>
  <pageSetup scale="78" fitToHeight="0" orientation="portrait" horizontalDpi="1200" verticalDpi="1200" r:id="rId1"/>
  <headerFooter>
    <oddHeader>&amp;L&amp;"Arial,Bold"2018-19 Survey of Allied Dental Education
Report 2 - Dental Assisting Education Programs</oddHeader>
  </headerFooter>
  <rowBreaks count="1" manualBreakCount="1">
    <brk id="43" max="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heetViews>
  <sheetFormatPr defaultColWidth="9.1796875" defaultRowHeight="12.5" x14ac:dyDescent="0.25"/>
  <cols>
    <col min="1" max="1" width="28.81640625" style="1" customWidth="1"/>
    <col min="2" max="2" width="11.1796875" style="1" customWidth="1"/>
    <col min="3" max="3" width="10.54296875" style="1" customWidth="1"/>
    <col min="4" max="4" width="10.81640625" style="1" customWidth="1"/>
    <col min="5" max="5" width="10.54296875" style="1" customWidth="1"/>
    <col min="6" max="7" width="10" style="1" customWidth="1"/>
    <col min="8" max="8" width="11.1796875" style="1" customWidth="1"/>
    <col min="9" max="9" width="10.54296875" style="1" customWidth="1"/>
    <col min="10" max="12" width="9.81640625" style="1" customWidth="1"/>
    <col min="13" max="13" width="10.81640625" style="1" customWidth="1"/>
    <col min="14" max="16384" width="9.1796875" style="1"/>
  </cols>
  <sheetData>
    <row r="1" spans="1:13" s="27" customFormat="1" ht="13" x14ac:dyDescent="0.25">
      <c r="A1" s="3" t="s">
        <v>6</v>
      </c>
      <c r="H1" s="28"/>
      <c r="I1" s="29"/>
      <c r="J1" s="28"/>
      <c r="K1" s="28"/>
      <c r="L1" s="29"/>
      <c r="M1" s="28"/>
    </row>
    <row r="2" spans="1:13" x14ac:dyDescent="0.25">
      <c r="A2" s="30" t="s">
        <v>5</v>
      </c>
    </row>
    <row r="3" spans="1:13" s="32" customFormat="1" ht="19.5" customHeight="1" thickBot="1" x14ac:dyDescent="0.3">
      <c r="A3" s="31"/>
      <c r="B3" s="31" t="s">
        <v>93</v>
      </c>
      <c r="C3" s="31" t="s">
        <v>94</v>
      </c>
      <c r="D3" s="31" t="s">
        <v>95</v>
      </c>
      <c r="E3" s="31" t="s">
        <v>96</v>
      </c>
      <c r="F3" s="31" t="s">
        <v>97</v>
      </c>
      <c r="G3" s="31" t="s">
        <v>98</v>
      </c>
      <c r="H3" s="31" t="s">
        <v>99</v>
      </c>
      <c r="I3" s="31" t="s">
        <v>100</v>
      </c>
      <c r="J3" s="31" t="s">
        <v>101</v>
      </c>
      <c r="K3" s="31" t="s">
        <v>102</v>
      </c>
      <c r="L3" s="31" t="s">
        <v>103</v>
      </c>
    </row>
    <row r="4" spans="1:13" ht="19.5" customHeight="1" x14ac:dyDescent="0.3">
      <c r="A4" s="33" t="s">
        <v>104</v>
      </c>
      <c r="B4" s="34">
        <v>7690</v>
      </c>
      <c r="C4" s="34">
        <v>7784</v>
      </c>
      <c r="D4" s="34">
        <v>8007</v>
      </c>
      <c r="E4" s="34">
        <v>8110</v>
      </c>
      <c r="F4" s="34">
        <v>8258</v>
      </c>
      <c r="G4" s="34">
        <v>8287</v>
      </c>
      <c r="H4" s="34">
        <v>8472</v>
      </c>
      <c r="I4" s="34">
        <v>8279</v>
      </c>
      <c r="J4" s="34">
        <v>8370</v>
      </c>
      <c r="K4" s="34">
        <v>8265</v>
      </c>
      <c r="L4" s="34">
        <v>8288</v>
      </c>
    </row>
    <row r="5" spans="1:13" ht="19.5" customHeight="1" x14ac:dyDescent="0.25">
      <c r="A5" s="35" t="s">
        <v>105</v>
      </c>
      <c r="B5" s="36">
        <v>2.2000000000000002</v>
      </c>
      <c r="C5" s="36">
        <f t="shared" ref="C5:G5" si="0">(C4-B4)/B4*100</f>
        <v>1.2223667100130038</v>
      </c>
      <c r="D5" s="36">
        <f t="shared" si="0"/>
        <v>2.864850976361768</v>
      </c>
      <c r="E5" s="36">
        <f t="shared" si="0"/>
        <v>1.2863744223804172</v>
      </c>
      <c r="F5" s="36">
        <f t="shared" si="0"/>
        <v>1.8249075215782986</v>
      </c>
      <c r="G5" s="36">
        <f t="shared" si="0"/>
        <v>0.35117461855170745</v>
      </c>
      <c r="H5" s="36">
        <f>(H4-G4)/G4*100</f>
        <v>2.2324122118981538</v>
      </c>
      <c r="I5" s="36">
        <f>(I4-H4)/H4*100</f>
        <v>-2.2780925401321999</v>
      </c>
      <c r="J5" s="36">
        <f>(J4-I4)/I4*100</f>
        <v>1.0991665660103878</v>
      </c>
      <c r="K5" s="36">
        <f>(K4-J4)/J4*100</f>
        <v>-1.2544802867383513</v>
      </c>
      <c r="L5" s="36">
        <f>(L4-K4)/K4*100</f>
        <v>0.27828191167574107</v>
      </c>
    </row>
    <row r="6" spans="1:13" s="2" customFormat="1" ht="19.5" customHeight="1" x14ac:dyDescent="0.3">
      <c r="A6" s="33" t="s">
        <v>106</v>
      </c>
      <c r="B6" s="34">
        <v>8633</v>
      </c>
      <c r="C6" s="34">
        <v>10054</v>
      </c>
      <c r="D6" s="34">
        <v>10390</v>
      </c>
      <c r="E6" s="34">
        <v>9620</v>
      </c>
      <c r="F6" s="37">
        <v>8198</v>
      </c>
      <c r="G6" s="37">
        <v>7397</v>
      </c>
      <c r="H6" s="37">
        <v>7601</v>
      </c>
      <c r="I6" s="37">
        <v>6875</v>
      </c>
      <c r="J6" s="37">
        <v>6080</v>
      </c>
      <c r="K6" s="37">
        <v>5962</v>
      </c>
      <c r="L6" s="37">
        <v>5775</v>
      </c>
    </row>
    <row r="7" spans="1:13" ht="19.5" customHeight="1" x14ac:dyDescent="0.25">
      <c r="A7" s="35" t="s">
        <v>105</v>
      </c>
      <c r="B7" s="38">
        <v>2.6</v>
      </c>
      <c r="C7" s="38">
        <v>16.5</v>
      </c>
      <c r="D7" s="38">
        <v>3.3</v>
      </c>
      <c r="E7" s="36">
        <f t="shared" ref="E7:L7" si="1">(E6-D6)/D6*100</f>
        <v>-7.4109720885466803</v>
      </c>
      <c r="F7" s="36">
        <f t="shared" si="1"/>
        <v>-14.781704781704782</v>
      </c>
      <c r="G7" s="36">
        <f t="shared" si="1"/>
        <v>-9.7706757745791659</v>
      </c>
      <c r="H7" s="36">
        <f t="shared" si="1"/>
        <v>2.7578748141138298</v>
      </c>
      <c r="I7" s="36">
        <f t="shared" si="1"/>
        <v>-9.5513748191027492</v>
      </c>
      <c r="J7" s="36">
        <f t="shared" si="1"/>
        <v>-11.563636363636363</v>
      </c>
      <c r="K7" s="36">
        <f t="shared" si="1"/>
        <v>-1.9407894736842106</v>
      </c>
      <c r="L7" s="36">
        <f t="shared" si="1"/>
        <v>-3.1365313653136528</v>
      </c>
    </row>
    <row r="8" spans="1:13" s="2" customFormat="1" ht="19.5" customHeight="1" x14ac:dyDescent="0.3">
      <c r="A8" s="33" t="s">
        <v>107</v>
      </c>
      <c r="B8" s="39">
        <v>380</v>
      </c>
      <c r="C8" s="39">
        <v>416</v>
      </c>
      <c r="D8" s="39">
        <v>431</v>
      </c>
      <c r="E8" s="40">
        <v>421</v>
      </c>
      <c r="F8" s="40">
        <v>435</v>
      </c>
      <c r="G8" s="40">
        <v>402</v>
      </c>
      <c r="H8" s="40">
        <v>320</v>
      </c>
      <c r="I8" s="40">
        <v>303</v>
      </c>
      <c r="J8" s="40">
        <v>324</v>
      </c>
      <c r="K8" s="40">
        <v>303</v>
      </c>
      <c r="L8" s="40">
        <v>319</v>
      </c>
    </row>
    <row r="9" spans="1:13" ht="19.5" customHeight="1" x14ac:dyDescent="0.25">
      <c r="A9" s="35" t="s">
        <v>105</v>
      </c>
      <c r="B9" s="38">
        <v>-2.2999999999999998</v>
      </c>
      <c r="C9" s="38">
        <v>9.5</v>
      </c>
      <c r="D9" s="38">
        <v>3.6</v>
      </c>
      <c r="E9" s="41">
        <f t="shared" ref="E9:L9" si="2">(E8-D8)/D8*100</f>
        <v>-2.3201856148491879</v>
      </c>
      <c r="F9" s="41">
        <f t="shared" si="2"/>
        <v>3.3254156769596199</v>
      </c>
      <c r="G9" s="41">
        <f t="shared" si="2"/>
        <v>-7.5862068965517242</v>
      </c>
      <c r="H9" s="41">
        <f t="shared" si="2"/>
        <v>-20.398009950248756</v>
      </c>
      <c r="I9" s="41">
        <f t="shared" si="2"/>
        <v>-5.3125</v>
      </c>
      <c r="J9" s="41">
        <f t="shared" si="2"/>
        <v>6.9306930693069315</v>
      </c>
      <c r="K9" s="41">
        <f t="shared" si="2"/>
        <v>-6.481481481481481</v>
      </c>
      <c r="L9" s="41">
        <f t="shared" si="2"/>
        <v>5.2805280528052805</v>
      </c>
    </row>
    <row r="11" spans="1:13" s="42" customFormat="1" ht="10" x14ac:dyDescent="0.2">
      <c r="A11" s="11" t="s">
        <v>108</v>
      </c>
    </row>
    <row r="12" spans="1:13" s="42" customFormat="1" ht="10" x14ac:dyDescent="0.2">
      <c r="A12" s="42" t="s">
        <v>109</v>
      </c>
    </row>
    <row r="13" spans="1:13" x14ac:dyDescent="0.25">
      <c r="A13" s="43" t="s">
        <v>773</v>
      </c>
    </row>
    <row r="23" ht="13.5" customHeight="1" x14ac:dyDescent="0.25"/>
  </sheetData>
  <hyperlinks>
    <hyperlink ref="A2" location="TOC!A1" display="Return to Table of Contents"/>
  </hyperlinks>
  <pageMargins left="0.25" right="0.25" top="0.75" bottom="0.75" header="0.3" footer="0.3"/>
  <pageSetup scale="72" fitToHeight="0" orientation="portrait" horizontalDpi="1200" verticalDpi="1200" r:id="rId1"/>
  <headerFooter>
    <oddHeader>&amp;L&amp;"Arial,Bold"2018-19 Survey of Allied Dental Education
Report 2 - Dental Assisting Education Programs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sheetViews>
  <sheetFormatPr defaultColWidth="9.1796875" defaultRowHeight="12.5" x14ac:dyDescent="0.25"/>
  <cols>
    <col min="1" max="1" width="31.54296875" style="1" customWidth="1"/>
    <col min="2" max="2" width="13.1796875" style="1" customWidth="1"/>
    <col min="3" max="3" width="13.81640625" style="1" customWidth="1"/>
    <col min="4" max="4" width="13.1796875" style="1" customWidth="1"/>
    <col min="5" max="5" width="14.1796875" style="1" customWidth="1"/>
    <col min="6" max="6" width="12.81640625" style="1" customWidth="1"/>
    <col min="7" max="7" width="12.1796875" style="1" customWidth="1"/>
    <col min="8" max="8" width="13.54296875" style="1" customWidth="1"/>
    <col min="9" max="9" width="11.81640625" style="1" customWidth="1"/>
    <col min="10" max="10" width="10.1796875" style="1" bestFit="1" customWidth="1"/>
    <col min="11" max="15" width="9.1796875" style="48"/>
    <col min="16" max="16384" width="9.1796875" style="1"/>
  </cols>
  <sheetData>
    <row r="1" spans="1:15" ht="13" x14ac:dyDescent="0.3">
      <c r="A1" s="2" t="s">
        <v>14</v>
      </c>
    </row>
    <row r="2" spans="1:15" x14ac:dyDescent="0.25">
      <c r="A2" s="30" t="s">
        <v>5</v>
      </c>
    </row>
    <row r="3" spans="1:15" ht="13" x14ac:dyDescent="0.3">
      <c r="A3" s="85"/>
      <c r="B3" s="349" t="s">
        <v>143</v>
      </c>
      <c r="C3" s="349"/>
      <c r="D3" s="349"/>
      <c r="E3" s="349"/>
      <c r="F3" s="86"/>
      <c r="G3" s="86"/>
      <c r="H3" s="86"/>
      <c r="I3" s="86"/>
    </row>
    <row r="4" spans="1:15" ht="39.5" thickBot="1" x14ac:dyDescent="0.35">
      <c r="A4" s="31"/>
      <c r="B4" s="87" t="s">
        <v>144</v>
      </c>
      <c r="C4" s="87" t="s">
        <v>145</v>
      </c>
      <c r="D4" s="87" t="s">
        <v>146</v>
      </c>
      <c r="E4" s="87" t="s">
        <v>147</v>
      </c>
      <c r="F4" s="87" t="s">
        <v>148</v>
      </c>
      <c r="G4" s="87" t="s">
        <v>149</v>
      </c>
      <c r="H4" s="87" t="s">
        <v>150</v>
      </c>
      <c r="I4" s="87" t="s">
        <v>136</v>
      </c>
      <c r="J4" s="88"/>
      <c r="K4" s="89"/>
      <c r="L4" s="89"/>
      <c r="M4" s="89"/>
    </row>
    <row r="5" spans="1:15" ht="13" x14ac:dyDescent="0.3">
      <c r="A5" s="33" t="s">
        <v>104</v>
      </c>
      <c r="B5" s="90"/>
      <c r="C5" s="90"/>
      <c r="D5" s="90"/>
      <c r="E5" s="90"/>
      <c r="F5" s="90"/>
      <c r="G5" s="90"/>
      <c r="H5" s="90"/>
      <c r="I5" s="90"/>
      <c r="K5" s="50"/>
    </row>
    <row r="6" spans="1:15" x14ac:dyDescent="0.25">
      <c r="A6" s="91" t="s">
        <v>151</v>
      </c>
      <c r="B6" s="92">
        <v>43</v>
      </c>
      <c r="C6" s="92">
        <v>25</v>
      </c>
      <c r="D6" s="92">
        <v>4</v>
      </c>
      <c r="E6" s="92">
        <v>13</v>
      </c>
      <c r="F6" s="92">
        <v>179</v>
      </c>
      <c r="G6" s="92">
        <v>34</v>
      </c>
      <c r="H6" s="92">
        <v>23</v>
      </c>
      <c r="I6" s="92">
        <v>6</v>
      </c>
      <c r="J6" s="93"/>
      <c r="K6" s="49"/>
    </row>
    <row r="7" spans="1:15" ht="13" x14ac:dyDescent="0.25">
      <c r="A7" s="91" t="s">
        <v>152</v>
      </c>
      <c r="B7" s="94">
        <v>1404</v>
      </c>
      <c r="C7" s="92">
        <v>844</v>
      </c>
      <c r="D7" s="92">
        <v>221</v>
      </c>
      <c r="E7" s="92">
        <v>323</v>
      </c>
      <c r="F7" s="94">
        <v>4187</v>
      </c>
      <c r="G7" s="95">
        <v>831</v>
      </c>
      <c r="H7" s="94">
        <v>1180</v>
      </c>
      <c r="I7" s="92">
        <v>166</v>
      </c>
      <c r="J7" s="93"/>
      <c r="K7" s="47"/>
      <c r="L7" s="47"/>
      <c r="M7" s="47"/>
      <c r="N7" s="47"/>
      <c r="O7" s="47"/>
    </row>
    <row r="8" spans="1:15" ht="13" x14ac:dyDescent="0.25">
      <c r="A8" s="96" t="s">
        <v>153</v>
      </c>
      <c r="B8" s="97">
        <v>1251</v>
      </c>
      <c r="C8" s="98">
        <v>745</v>
      </c>
      <c r="D8" s="98">
        <v>216</v>
      </c>
      <c r="E8" s="98">
        <v>267</v>
      </c>
      <c r="F8" s="97">
        <v>4038</v>
      </c>
      <c r="G8" s="98">
        <v>740</v>
      </c>
      <c r="H8" s="98">
        <v>873</v>
      </c>
      <c r="I8" s="98">
        <v>158</v>
      </c>
      <c r="J8" s="93"/>
      <c r="K8" s="348"/>
      <c r="L8" s="348"/>
      <c r="M8" s="46"/>
      <c r="N8" s="45"/>
      <c r="O8" s="45"/>
    </row>
    <row r="9" spans="1:15" ht="13" x14ac:dyDescent="0.3">
      <c r="A9" s="33" t="s">
        <v>106</v>
      </c>
      <c r="B9" s="99"/>
      <c r="C9" s="99"/>
      <c r="D9" s="99"/>
      <c r="E9" s="99"/>
      <c r="F9" s="99"/>
      <c r="G9" s="99"/>
      <c r="H9" s="99"/>
      <c r="I9" s="99"/>
      <c r="J9" s="93"/>
      <c r="K9" s="348"/>
      <c r="L9" s="348"/>
      <c r="M9" s="46"/>
      <c r="N9" s="45"/>
      <c r="O9" s="45"/>
    </row>
    <row r="10" spans="1:15" ht="13" x14ac:dyDescent="0.25">
      <c r="A10" s="91" t="s">
        <v>151</v>
      </c>
      <c r="B10" s="92">
        <v>9</v>
      </c>
      <c r="C10" s="92">
        <v>1</v>
      </c>
      <c r="D10" s="92">
        <v>1</v>
      </c>
      <c r="E10" s="92">
        <v>3</v>
      </c>
      <c r="F10" s="92">
        <v>149</v>
      </c>
      <c r="G10" s="92">
        <v>60</v>
      </c>
      <c r="H10" s="92">
        <v>22</v>
      </c>
      <c r="I10" s="92">
        <v>6</v>
      </c>
      <c r="J10" s="93"/>
      <c r="K10" s="348"/>
      <c r="L10" s="348"/>
      <c r="M10" s="46"/>
      <c r="N10" s="45"/>
      <c r="O10" s="45"/>
    </row>
    <row r="11" spans="1:15" ht="13" x14ac:dyDescent="0.25">
      <c r="A11" s="91" t="s">
        <v>152</v>
      </c>
      <c r="B11" s="92">
        <v>233</v>
      </c>
      <c r="C11" s="92">
        <v>56</v>
      </c>
      <c r="D11" s="92">
        <v>20</v>
      </c>
      <c r="E11" s="92">
        <v>114</v>
      </c>
      <c r="F11" s="94">
        <v>3930</v>
      </c>
      <c r="G11" s="94">
        <v>2278</v>
      </c>
      <c r="H11" s="94">
        <v>1307</v>
      </c>
      <c r="I11" s="92">
        <v>173</v>
      </c>
      <c r="J11" s="93"/>
      <c r="K11" s="348"/>
      <c r="L11" s="348"/>
      <c r="M11" s="46"/>
      <c r="N11" s="45"/>
      <c r="O11" s="45"/>
    </row>
    <row r="12" spans="1:15" ht="13" x14ac:dyDescent="0.25">
      <c r="A12" s="96" t="s">
        <v>153</v>
      </c>
      <c r="B12" s="98">
        <v>149</v>
      </c>
      <c r="C12" s="98">
        <v>35</v>
      </c>
      <c r="D12" s="98">
        <v>19</v>
      </c>
      <c r="E12" s="98">
        <v>81</v>
      </c>
      <c r="F12" s="97">
        <v>3123</v>
      </c>
      <c r="G12" s="97">
        <v>1672</v>
      </c>
      <c r="H12" s="97">
        <v>547</v>
      </c>
      <c r="I12" s="98">
        <v>149</v>
      </c>
      <c r="J12" s="93"/>
      <c r="K12" s="348"/>
      <c r="L12" s="348"/>
      <c r="M12" s="46"/>
      <c r="N12" s="45"/>
      <c r="O12" s="45"/>
    </row>
    <row r="13" spans="1:15" ht="13" x14ac:dyDescent="0.3">
      <c r="A13" s="33" t="s">
        <v>107</v>
      </c>
      <c r="B13" s="99"/>
      <c r="C13" s="99"/>
      <c r="D13" s="99"/>
      <c r="E13" s="99"/>
      <c r="F13" s="99"/>
      <c r="G13" s="99"/>
      <c r="H13" s="99"/>
      <c r="I13" s="99"/>
      <c r="J13" s="93"/>
      <c r="K13" s="348"/>
      <c r="L13" s="348"/>
      <c r="M13" s="46"/>
      <c r="N13" s="45"/>
      <c r="O13" s="45"/>
    </row>
    <row r="14" spans="1:15" ht="13" x14ac:dyDescent="0.25">
      <c r="A14" s="91" t="s">
        <v>151</v>
      </c>
      <c r="B14" s="92">
        <v>0</v>
      </c>
      <c r="C14" s="92">
        <v>1</v>
      </c>
      <c r="D14" s="92">
        <v>1</v>
      </c>
      <c r="E14" s="92">
        <v>0</v>
      </c>
      <c r="F14" s="92">
        <v>8</v>
      </c>
      <c r="G14" s="92">
        <v>3</v>
      </c>
      <c r="H14" s="92">
        <v>0</v>
      </c>
      <c r="I14" s="92">
        <v>1</v>
      </c>
      <c r="J14" s="93"/>
      <c r="K14" s="348"/>
      <c r="L14" s="348"/>
      <c r="M14" s="46"/>
      <c r="N14" s="45"/>
      <c r="O14" s="45"/>
    </row>
    <row r="15" spans="1:15" ht="13" x14ac:dyDescent="0.25">
      <c r="A15" s="91" t="s">
        <v>152</v>
      </c>
      <c r="B15" s="92">
        <v>0</v>
      </c>
      <c r="C15" s="92">
        <v>12</v>
      </c>
      <c r="D15" s="92">
        <v>60</v>
      </c>
      <c r="E15" s="92">
        <v>0</v>
      </c>
      <c r="F15" s="92">
        <v>160</v>
      </c>
      <c r="G15" s="92">
        <v>194</v>
      </c>
      <c r="H15" s="92">
        <v>0</v>
      </c>
      <c r="I15" s="92">
        <v>20</v>
      </c>
      <c r="J15" s="93"/>
      <c r="K15" s="348"/>
      <c r="L15" s="348"/>
      <c r="M15" s="46"/>
      <c r="N15" s="45"/>
      <c r="O15" s="45"/>
    </row>
    <row r="16" spans="1:15" ht="13" x14ac:dyDescent="0.25">
      <c r="A16" s="96" t="s">
        <v>153</v>
      </c>
      <c r="B16" s="98">
        <v>0</v>
      </c>
      <c r="C16" s="98">
        <v>6</v>
      </c>
      <c r="D16" s="98">
        <v>45</v>
      </c>
      <c r="E16" s="98">
        <v>0</v>
      </c>
      <c r="F16" s="98">
        <v>144</v>
      </c>
      <c r="G16" s="98">
        <v>113</v>
      </c>
      <c r="H16" s="98">
        <v>0</v>
      </c>
      <c r="I16" s="98">
        <v>11</v>
      </c>
      <c r="J16" s="93"/>
      <c r="K16" s="348"/>
      <c r="L16" s="348"/>
      <c r="M16" s="46"/>
      <c r="N16" s="45"/>
      <c r="O16" s="45"/>
    </row>
    <row r="17" spans="1:15" ht="13" x14ac:dyDescent="0.25">
      <c r="K17" s="348"/>
      <c r="L17" s="348"/>
      <c r="M17" s="46"/>
      <c r="N17" s="45"/>
      <c r="O17" s="45"/>
    </row>
    <row r="18" spans="1:15" ht="13" x14ac:dyDescent="0.25">
      <c r="A18" s="11" t="s">
        <v>141</v>
      </c>
      <c r="K18" s="348"/>
      <c r="L18" s="348"/>
      <c r="M18" s="46"/>
      <c r="N18" s="45"/>
      <c r="O18" s="45"/>
    </row>
    <row r="19" spans="1:15" ht="13" x14ac:dyDescent="0.25">
      <c r="A19" s="11" t="s">
        <v>142</v>
      </c>
      <c r="K19" s="348"/>
      <c r="L19" s="348"/>
      <c r="M19" s="46"/>
      <c r="N19" s="45"/>
      <c r="O19" s="45"/>
    </row>
    <row r="20" spans="1:15" ht="13" x14ac:dyDescent="0.25">
      <c r="A20" s="43" t="s">
        <v>773</v>
      </c>
      <c r="K20" s="348"/>
      <c r="L20" s="348"/>
      <c r="M20" s="46"/>
      <c r="N20" s="45"/>
      <c r="O20" s="45"/>
    </row>
    <row r="21" spans="1:15" ht="13" x14ac:dyDescent="0.25">
      <c r="K21" s="348"/>
      <c r="L21" s="348"/>
      <c r="M21" s="46"/>
      <c r="N21" s="45"/>
      <c r="O21" s="45"/>
    </row>
    <row r="22" spans="1:15" ht="13" x14ac:dyDescent="0.25">
      <c r="K22" s="348"/>
      <c r="L22" s="348"/>
      <c r="M22" s="46"/>
      <c r="N22" s="45"/>
      <c r="O22" s="45"/>
    </row>
    <row r="23" spans="1:15" ht="14.5" x14ac:dyDescent="0.35">
      <c r="D23" s="100"/>
      <c r="E23" s="100"/>
      <c r="F23" s="100"/>
      <c r="G23" s="48"/>
      <c r="K23" s="348"/>
      <c r="L23" s="348"/>
      <c r="M23" s="46"/>
      <c r="N23" s="45"/>
      <c r="O23" s="45"/>
    </row>
    <row r="24" spans="1:15" ht="14.5" x14ac:dyDescent="0.35">
      <c r="D24" s="100"/>
      <c r="E24" s="100"/>
      <c r="F24" s="100"/>
      <c r="G24" s="48"/>
      <c r="H24" s="48"/>
      <c r="I24" s="48"/>
      <c r="K24" s="348"/>
      <c r="L24" s="348"/>
      <c r="M24" s="46"/>
      <c r="N24" s="45"/>
      <c r="O24" s="45"/>
    </row>
    <row r="25" spans="1:15" ht="14.5" x14ac:dyDescent="0.35">
      <c r="D25" s="100"/>
      <c r="E25" s="100"/>
      <c r="F25" s="100"/>
      <c r="G25" s="48"/>
      <c r="H25" s="47"/>
      <c r="I25" s="47"/>
      <c r="K25" s="348"/>
      <c r="L25" s="348"/>
      <c r="M25" s="46"/>
      <c r="N25" s="45"/>
      <c r="O25" s="45"/>
    </row>
    <row r="26" spans="1:15" ht="14.5" x14ac:dyDescent="0.35">
      <c r="D26" s="100"/>
      <c r="E26" s="100"/>
      <c r="F26" s="100"/>
      <c r="G26" s="48"/>
      <c r="K26" s="348"/>
      <c r="L26" s="348"/>
      <c r="M26" s="46"/>
      <c r="N26" s="45"/>
      <c r="O26" s="45"/>
    </row>
    <row r="27" spans="1:15" ht="14.5" x14ac:dyDescent="0.35">
      <c r="D27" s="100"/>
      <c r="E27" s="100"/>
      <c r="F27" s="100"/>
      <c r="G27" s="48"/>
      <c r="K27" s="348"/>
      <c r="L27" s="348"/>
      <c r="M27" s="46"/>
      <c r="N27" s="45"/>
      <c r="O27" s="45"/>
    </row>
    <row r="28" spans="1:15" ht="14.5" x14ac:dyDescent="0.35">
      <c r="D28" s="100"/>
      <c r="E28" s="100"/>
      <c r="F28" s="100"/>
      <c r="G28" s="48"/>
      <c r="K28" s="348"/>
      <c r="L28" s="348"/>
      <c r="M28" s="46"/>
      <c r="N28" s="45"/>
      <c r="O28" s="45"/>
    </row>
    <row r="29" spans="1:15" ht="14.5" x14ac:dyDescent="0.35">
      <c r="D29" s="100"/>
      <c r="E29" s="100"/>
      <c r="F29" s="100"/>
      <c r="G29" s="48"/>
      <c r="K29" s="348"/>
      <c r="L29" s="348"/>
      <c r="M29" s="46"/>
      <c r="N29" s="45"/>
      <c r="O29" s="45"/>
    </row>
    <row r="30" spans="1:15" ht="14.5" x14ac:dyDescent="0.35">
      <c r="D30" s="100"/>
      <c r="E30" s="100"/>
      <c r="F30" s="100"/>
      <c r="G30" s="48"/>
    </row>
  </sheetData>
  <mergeCells count="23">
    <mergeCell ref="K12:K13"/>
    <mergeCell ref="L12:L13"/>
    <mergeCell ref="B3:E3"/>
    <mergeCell ref="K8:K9"/>
    <mergeCell ref="L8:L9"/>
    <mergeCell ref="K10:K11"/>
    <mergeCell ref="L10:L11"/>
    <mergeCell ref="K14:K15"/>
    <mergeCell ref="L14:L15"/>
    <mergeCell ref="K16:K17"/>
    <mergeCell ref="L16:L17"/>
    <mergeCell ref="K18:K19"/>
    <mergeCell ref="L18:L19"/>
    <mergeCell ref="K26:K27"/>
    <mergeCell ref="L26:L27"/>
    <mergeCell ref="K28:K29"/>
    <mergeCell ref="L28:L29"/>
    <mergeCell ref="K20:K21"/>
    <mergeCell ref="L20:L21"/>
    <mergeCell ref="K22:K23"/>
    <mergeCell ref="L22:L23"/>
    <mergeCell ref="K24:K25"/>
    <mergeCell ref="L24:L25"/>
  </mergeCells>
  <hyperlinks>
    <hyperlink ref="A2" location="TOC!A1" display="Return to Table of Contents"/>
  </hyperlinks>
  <pageMargins left="0.25" right="0.25" top="0.75" bottom="0.75" header="0.3" footer="0.3"/>
  <pageSetup scale="76" fitToHeight="0" orientation="portrait" horizontalDpi="1200" verticalDpi="1200" r:id="rId1"/>
  <headerFooter>
    <oddHeader>&amp;L&amp;"Arial,Bold"2018-19 Survey of Allied Dental Education
Report 2 - Dental Assisting Education Programs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U103"/>
  <sheetViews>
    <sheetView zoomScaleNormal="100" workbookViewId="0"/>
  </sheetViews>
  <sheetFormatPr defaultColWidth="9.1796875" defaultRowHeight="12.5" x14ac:dyDescent="0.25"/>
  <cols>
    <col min="1" max="1" width="11.453125" style="1" customWidth="1"/>
    <col min="2" max="2" width="20.54296875" style="1" customWidth="1"/>
    <col min="3" max="3" width="23" style="1" customWidth="1"/>
    <col min="4" max="4" width="23.1796875" style="1" customWidth="1"/>
    <col min="5" max="16384" width="9.1796875" style="1"/>
  </cols>
  <sheetData>
    <row r="1" spans="1:99" s="3" customFormat="1" ht="13" x14ac:dyDescent="0.25">
      <c r="A1" s="3" t="s">
        <v>126</v>
      </c>
      <c r="I1" s="56"/>
      <c r="CU1" s="3" t="s">
        <v>125</v>
      </c>
    </row>
    <row r="2" spans="1:99" ht="13" x14ac:dyDescent="0.3">
      <c r="A2" s="350" t="s">
        <v>5</v>
      </c>
      <c r="B2" s="351"/>
      <c r="I2" s="7"/>
      <c r="CU2" s="30" t="s">
        <v>5</v>
      </c>
    </row>
    <row r="5" spans="1:99" x14ac:dyDescent="0.25">
      <c r="B5" s="54"/>
      <c r="C5" s="54"/>
    </row>
    <row r="6" spans="1:99" x14ac:dyDescent="0.25">
      <c r="B6" s="54"/>
      <c r="C6" s="54" t="s">
        <v>104</v>
      </c>
      <c r="S6" s="52"/>
      <c r="T6" s="48"/>
      <c r="U6" s="48"/>
    </row>
    <row r="7" spans="1:99" x14ac:dyDescent="0.25">
      <c r="B7" s="54"/>
      <c r="C7" s="44" t="s">
        <v>120</v>
      </c>
      <c r="D7" s="44" t="s">
        <v>116</v>
      </c>
      <c r="E7" s="44" t="s">
        <v>115</v>
      </c>
      <c r="F7" s="44" t="s">
        <v>114</v>
      </c>
      <c r="S7" s="51"/>
      <c r="T7" s="48"/>
      <c r="U7" s="48"/>
    </row>
    <row r="8" spans="1:99" x14ac:dyDescent="0.25">
      <c r="B8" s="54"/>
      <c r="C8" s="44" t="s">
        <v>124</v>
      </c>
      <c r="D8" s="54">
        <v>7491</v>
      </c>
      <c r="E8" s="54">
        <v>7214</v>
      </c>
      <c r="F8" s="1">
        <v>277</v>
      </c>
      <c r="S8" s="50"/>
      <c r="T8" s="48"/>
      <c r="U8" s="48"/>
    </row>
    <row r="9" spans="1:99" x14ac:dyDescent="0.25">
      <c r="B9" s="54"/>
      <c r="C9" s="44" t="s">
        <v>113</v>
      </c>
      <c r="D9" s="54">
        <v>7696</v>
      </c>
      <c r="E9" s="54">
        <v>7393</v>
      </c>
      <c r="F9" s="1">
        <v>285</v>
      </c>
      <c r="S9" s="49"/>
      <c r="T9" s="48"/>
      <c r="U9" s="48"/>
    </row>
    <row r="10" spans="1:99" ht="13" x14ac:dyDescent="0.25">
      <c r="B10" s="54"/>
      <c r="C10" s="44" t="s">
        <v>112</v>
      </c>
      <c r="D10" s="54">
        <v>7898</v>
      </c>
      <c r="E10" s="54">
        <v>7420</v>
      </c>
      <c r="F10" s="1">
        <v>286</v>
      </c>
      <c r="S10" s="47"/>
      <c r="T10" s="47"/>
      <c r="U10" s="47"/>
    </row>
    <row r="11" spans="1:99" ht="13" x14ac:dyDescent="0.25">
      <c r="A11" s="44"/>
      <c r="B11" s="54"/>
      <c r="C11" s="44" t="s">
        <v>111</v>
      </c>
      <c r="D11" s="54">
        <v>8166</v>
      </c>
      <c r="E11" s="54">
        <v>7525</v>
      </c>
      <c r="F11" s="1">
        <v>293</v>
      </c>
      <c r="S11" s="46"/>
      <c r="T11" s="45"/>
      <c r="U11" s="45"/>
    </row>
    <row r="12" spans="1:99" ht="13" x14ac:dyDescent="0.25">
      <c r="A12" s="44"/>
      <c r="B12" s="54"/>
      <c r="C12" s="44" t="s">
        <v>93</v>
      </c>
      <c r="D12" s="54">
        <v>8690</v>
      </c>
      <c r="E12" s="54">
        <v>7690</v>
      </c>
      <c r="F12" s="1">
        <v>301</v>
      </c>
      <c r="P12" s="8"/>
      <c r="S12" s="46"/>
      <c r="T12" s="45"/>
      <c r="U12" s="45"/>
    </row>
    <row r="13" spans="1:99" x14ac:dyDescent="0.25">
      <c r="B13" s="54"/>
      <c r="C13" s="44" t="s">
        <v>94</v>
      </c>
      <c r="D13" s="54">
        <v>8620</v>
      </c>
      <c r="E13" s="54">
        <v>7784</v>
      </c>
      <c r="F13" s="1">
        <v>309</v>
      </c>
    </row>
    <row r="14" spans="1:99" x14ac:dyDescent="0.25">
      <c r="B14" s="54"/>
      <c r="C14" s="44" t="s">
        <v>95</v>
      </c>
      <c r="D14" s="54">
        <v>9185</v>
      </c>
      <c r="E14" s="54">
        <v>8007</v>
      </c>
      <c r="F14" s="1">
        <v>323</v>
      </c>
    </row>
    <row r="15" spans="1:99" x14ac:dyDescent="0.25">
      <c r="C15" s="44" t="s">
        <v>96</v>
      </c>
      <c r="D15" s="54">
        <v>9479</v>
      </c>
      <c r="E15" s="54">
        <v>8110</v>
      </c>
      <c r="F15" s="1">
        <v>332</v>
      </c>
    </row>
    <row r="16" spans="1:99" x14ac:dyDescent="0.25">
      <c r="C16" s="44" t="s">
        <v>97</v>
      </c>
      <c r="D16" s="54">
        <v>9613</v>
      </c>
      <c r="E16" s="54">
        <v>8258</v>
      </c>
      <c r="F16" s="1">
        <v>335</v>
      </c>
    </row>
    <row r="17" spans="1:6" x14ac:dyDescent="0.25">
      <c r="C17" s="1" t="s">
        <v>98</v>
      </c>
      <c r="D17" s="54">
        <v>9534</v>
      </c>
      <c r="E17" s="54">
        <v>8287</v>
      </c>
      <c r="F17" s="1">
        <v>334</v>
      </c>
    </row>
    <row r="18" spans="1:6" x14ac:dyDescent="0.25">
      <c r="C18" s="1" t="s">
        <v>99</v>
      </c>
      <c r="D18" s="54">
        <v>9484</v>
      </c>
      <c r="E18" s="54">
        <v>8472</v>
      </c>
      <c r="F18" s="1">
        <v>335</v>
      </c>
    </row>
    <row r="19" spans="1:6" x14ac:dyDescent="0.25">
      <c r="C19" s="1" t="s">
        <v>100</v>
      </c>
      <c r="D19" s="54">
        <v>9510</v>
      </c>
      <c r="E19" s="1">
        <v>8279</v>
      </c>
      <c r="F19" s="1">
        <v>335</v>
      </c>
    </row>
    <row r="20" spans="1:6" x14ac:dyDescent="0.25">
      <c r="C20" s="1" t="s">
        <v>101</v>
      </c>
      <c r="D20" s="1">
        <v>9295</v>
      </c>
      <c r="E20" s="1">
        <v>8370</v>
      </c>
      <c r="F20" s="1">
        <v>333</v>
      </c>
    </row>
    <row r="21" spans="1:6" x14ac:dyDescent="0.25">
      <c r="C21" s="1" t="s">
        <v>102</v>
      </c>
      <c r="D21" s="1">
        <v>9171</v>
      </c>
      <c r="E21" s="1">
        <v>8265</v>
      </c>
      <c r="F21" s="1">
        <v>330</v>
      </c>
    </row>
    <row r="22" spans="1:6" x14ac:dyDescent="0.25">
      <c r="C22" s="1" t="s">
        <v>103</v>
      </c>
      <c r="D22" s="1">
        <v>9156</v>
      </c>
      <c r="E22" s="1">
        <v>8288</v>
      </c>
      <c r="F22" s="1">
        <v>327</v>
      </c>
    </row>
    <row r="26" spans="1:6" x14ac:dyDescent="0.25">
      <c r="B26" s="11"/>
    </row>
    <row r="27" spans="1:6" x14ac:dyDescent="0.25">
      <c r="B27" s="12"/>
    </row>
    <row r="31" spans="1:6" x14ac:dyDescent="0.25">
      <c r="A31" s="11" t="s">
        <v>123</v>
      </c>
    </row>
    <row r="32" spans="1:6" x14ac:dyDescent="0.25">
      <c r="A32" s="12" t="s">
        <v>773</v>
      </c>
    </row>
    <row r="33" spans="1:99" x14ac:dyDescent="0.25">
      <c r="A33" s="12"/>
    </row>
    <row r="34" spans="1:99" ht="13" x14ac:dyDescent="0.3">
      <c r="A34" s="2" t="s">
        <v>122</v>
      </c>
      <c r="B34" s="12"/>
    </row>
    <row r="35" spans="1:99" x14ac:dyDescent="0.25">
      <c r="S35" s="48"/>
      <c r="T35" s="48"/>
      <c r="U35" s="48"/>
    </row>
    <row r="36" spans="1:99" x14ac:dyDescent="0.25">
      <c r="S36" s="52"/>
      <c r="T36" s="48"/>
      <c r="U36" s="48"/>
      <c r="CU36" s="12" t="s">
        <v>121</v>
      </c>
    </row>
    <row r="37" spans="1:99" ht="13" x14ac:dyDescent="0.3">
      <c r="C37" s="1" t="s">
        <v>106</v>
      </c>
      <c r="O37" s="7"/>
      <c r="P37" s="7"/>
      <c r="S37" s="51"/>
      <c r="T37" s="48"/>
      <c r="U37" s="48"/>
    </row>
    <row r="38" spans="1:99" ht="13" x14ac:dyDescent="0.3">
      <c r="C38" s="44" t="s">
        <v>120</v>
      </c>
      <c r="D38" s="44" t="s">
        <v>116</v>
      </c>
      <c r="E38" s="44" t="s">
        <v>115</v>
      </c>
      <c r="F38" s="44" t="s">
        <v>114</v>
      </c>
      <c r="P38" s="7"/>
      <c r="S38" s="50"/>
      <c r="T38" s="48"/>
      <c r="U38" s="48"/>
    </row>
    <row r="39" spans="1:99" x14ac:dyDescent="0.25">
      <c r="C39" s="44" t="s">
        <v>113</v>
      </c>
      <c r="D39" s="54">
        <v>11367</v>
      </c>
      <c r="E39" s="54">
        <v>8160</v>
      </c>
      <c r="F39" s="1">
        <v>271</v>
      </c>
      <c r="S39" s="49"/>
      <c r="T39" s="48"/>
      <c r="U39" s="48"/>
    </row>
    <row r="40" spans="1:99" ht="13" x14ac:dyDescent="0.25">
      <c r="C40" s="44" t="s">
        <v>112</v>
      </c>
      <c r="D40" s="54">
        <v>13148</v>
      </c>
      <c r="E40" s="54">
        <v>8279</v>
      </c>
      <c r="F40" s="1">
        <v>268</v>
      </c>
      <c r="S40" s="47"/>
      <c r="T40" s="47"/>
      <c r="U40" s="47"/>
    </row>
    <row r="41" spans="1:99" ht="13" x14ac:dyDescent="0.25">
      <c r="C41" s="44" t="s">
        <v>111</v>
      </c>
      <c r="D41" s="54">
        <v>13674</v>
      </c>
      <c r="E41" s="54">
        <v>8413</v>
      </c>
      <c r="F41" s="1">
        <v>271</v>
      </c>
      <c r="S41" s="46"/>
      <c r="T41" s="45"/>
      <c r="U41" s="45"/>
    </row>
    <row r="42" spans="1:99" ht="13" x14ac:dyDescent="0.25">
      <c r="C42" s="44" t="s">
        <v>93</v>
      </c>
      <c r="D42" s="54">
        <v>14596</v>
      </c>
      <c r="E42" s="54">
        <v>8633</v>
      </c>
      <c r="F42" s="1">
        <v>272</v>
      </c>
      <c r="S42" s="46"/>
      <c r="T42" s="45"/>
      <c r="U42" s="45"/>
    </row>
    <row r="43" spans="1:99" x14ac:dyDescent="0.25">
      <c r="C43" s="44" t="s">
        <v>94</v>
      </c>
      <c r="D43" s="54">
        <v>15149</v>
      </c>
      <c r="E43" s="54">
        <v>10054</v>
      </c>
      <c r="F43" s="1">
        <v>277</v>
      </c>
      <c r="P43" s="8"/>
      <c r="S43" s="48"/>
      <c r="T43" s="48"/>
      <c r="U43" s="48"/>
    </row>
    <row r="44" spans="1:99" x14ac:dyDescent="0.25">
      <c r="C44" s="44" t="s">
        <v>95</v>
      </c>
      <c r="D44" s="54">
        <v>15122</v>
      </c>
      <c r="E44" s="54">
        <v>10390</v>
      </c>
      <c r="F44" s="1">
        <v>279</v>
      </c>
    </row>
    <row r="45" spans="1:99" x14ac:dyDescent="0.25">
      <c r="C45" s="44" t="s">
        <v>96</v>
      </c>
      <c r="D45" s="54">
        <v>15784</v>
      </c>
      <c r="E45" s="54">
        <v>9620</v>
      </c>
      <c r="F45" s="1">
        <v>287</v>
      </c>
    </row>
    <row r="46" spans="1:99" x14ac:dyDescent="0.25">
      <c r="C46" s="44" t="s">
        <v>97</v>
      </c>
      <c r="D46" s="54">
        <v>13330</v>
      </c>
      <c r="E46" s="54">
        <v>8198</v>
      </c>
      <c r="F46" s="1">
        <v>278</v>
      </c>
    </row>
    <row r="47" spans="1:99" x14ac:dyDescent="0.25">
      <c r="C47" s="44" t="s">
        <v>98</v>
      </c>
      <c r="D47" s="54">
        <v>11660</v>
      </c>
      <c r="E47" s="54">
        <v>7397</v>
      </c>
      <c r="F47" s="1">
        <v>273</v>
      </c>
    </row>
    <row r="48" spans="1:99" x14ac:dyDescent="0.25">
      <c r="C48" s="44" t="s">
        <v>99</v>
      </c>
      <c r="D48" s="54">
        <v>11323</v>
      </c>
      <c r="E48" s="54">
        <v>7601</v>
      </c>
      <c r="F48" s="1">
        <v>272</v>
      </c>
    </row>
    <row r="49" spans="1:6" x14ac:dyDescent="0.25">
      <c r="C49" s="1" t="s">
        <v>100</v>
      </c>
      <c r="D49" s="54">
        <v>9725</v>
      </c>
      <c r="E49" s="54">
        <v>6875</v>
      </c>
      <c r="F49" s="1">
        <v>264</v>
      </c>
    </row>
    <row r="50" spans="1:6" x14ac:dyDescent="0.25">
      <c r="C50" s="1" t="s">
        <v>101</v>
      </c>
      <c r="D50" s="54">
        <v>9015</v>
      </c>
      <c r="E50" s="54">
        <v>6080</v>
      </c>
      <c r="F50" s="1">
        <v>257</v>
      </c>
    </row>
    <row r="51" spans="1:6" x14ac:dyDescent="0.25">
      <c r="C51" s="1" t="s">
        <v>102</v>
      </c>
      <c r="D51" s="54">
        <v>8595</v>
      </c>
      <c r="E51" s="54">
        <v>5962</v>
      </c>
      <c r="F51" s="1">
        <v>256</v>
      </c>
    </row>
    <row r="52" spans="1:6" x14ac:dyDescent="0.25">
      <c r="C52" s="1" t="s">
        <v>103</v>
      </c>
      <c r="D52" s="54">
        <v>8111</v>
      </c>
      <c r="E52" s="53">
        <v>5775</v>
      </c>
      <c r="F52" s="1">
        <v>251</v>
      </c>
    </row>
    <row r="64" spans="1:6" x14ac:dyDescent="0.25">
      <c r="A64" s="11" t="s">
        <v>119</v>
      </c>
    </row>
    <row r="65" spans="1:21" x14ac:dyDescent="0.25">
      <c r="A65" s="12" t="s">
        <v>773</v>
      </c>
    </row>
    <row r="67" spans="1:21" ht="13" x14ac:dyDescent="0.3">
      <c r="A67" s="2" t="s">
        <v>118</v>
      </c>
      <c r="C67" s="44"/>
      <c r="D67" s="44"/>
      <c r="E67" s="44"/>
      <c r="F67" s="44"/>
    </row>
    <row r="68" spans="1:21" ht="13" x14ac:dyDescent="0.3">
      <c r="A68" s="2"/>
      <c r="C68" s="44"/>
      <c r="D68" s="44"/>
      <c r="E68" s="44"/>
      <c r="F68" s="44"/>
    </row>
    <row r="69" spans="1:21" x14ac:dyDescent="0.25">
      <c r="C69" s="44"/>
      <c r="D69" s="44"/>
      <c r="E69" s="44"/>
      <c r="F69" s="44"/>
    </row>
    <row r="70" spans="1:21" x14ac:dyDescent="0.25">
      <c r="B70" s="44"/>
      <c r="C70" s="44" t="s">
        <v>117</v>
      </c>
      <c r="D70" s="44" t="s">
        <v>116</v>
      </c>
      <c r="E70" s="44" t="s">
        <v>115</v>
      </c>
      <c r="F70" s="44" t="s">
        <v>114</v>
      </c>
      <c r="G70" s="44"/>
      <c r="H70" s="44"/>
      <c r="I70" s="44"/>
      <c r="J70" s="44"/>
      <c r="K70" s="44"/>
      <c r="L70" s="44"/>
    </row>
    <row r="71" spans="1:21" ht="13" x14ac:dyDescent="0.3">
      <c r="B71" s="44"/>
      <c r="C71" s="44" t="s">
        <v>113</v>
      </c>
      <c r="D71" s="44">
        <v>537</v>
      </c>
      <c r="E71" s="44">
        <v>418</v>
      </c>
      <c r="F71" s="44">
        <v>22</v>
      </c>
      <c r="G71" s="44"/>
      <c r="H71" s="44"/>
      <c r="I71" s="44"/>
      <c r="J71" s="44"/>
      <c r="K71" s="44"/>
      <c r="L71" s="44"/>
      <c r="O71" s="7"/>
      <c r="P71" s="7"/>
      <c r="S71" s="52"/>
      <c r="T71" s="48"/>
      <c r="U71" s="48"/>
    </row>
    <row r="72" spans="1:21" ht="13" x14ac:dyDescent="0.3">
      <c r="B72" s="44"/>
      <c r="C72" s="44" t="s">
        <v>112</v>
      </c>
      <c r="D72" s="44">
        <v>554</v>
      </c>
      <c r="E72" s="44">
        <v>425</v>
      </c>
      <c r="F72" s="44">
        <v>20</v>
      </c>
      <c r="G72" s="44"/>
      <c r="H72" s="44"/>
      <c r="I72" s="44"/>
      <c r="J72" s="44"/>
      <c r="K72" s="44"/>
      <c r="L72" s="44"/>
      <c r="P72" s="7"/>
      <c r="S72" s="51"/>
      <c r="T72" s="48"/>
      <c r="U72" s="48"/>
    </row>
    <row r="73" spans="1:21" x14ac:dyDescent="0.25">
      <c r="B73" s="44"/>
      <c r="C73" s="44" t="s">
        <v>111</v>
      </c>
      <c r="D73" s="44">
        <v>469</v>
      </c>
      <c r="E73" s="44">
        <v>389</v>
      </c>
      <c r="F73" s="44">
        <v>20</v>
      </c>
      <c r="G73" s="44"/>
      <c r="H73" s="44"/>
      <c r="I73" s="44"/>
      <c r="J73" s="44"/>
      <c r="K73" s="44"/>
      <c r="L73" s="44"/>
      <c r="P73" s="8"/>
      <c r="S73" s="50"/>
      <c r="T73" s="48"/>
      <c r="U73" s="48"/>
    </row>
    <row r="74" spans="1:21" x14ac:dyDescent="0.25">
      <c r="B74" s="44"/>
      <c r="C74" s="44" t="s">
        <v>93</v>
      </c>
      <c r="D74" s="44">
        <v>482</v>
      </c>
      <c r="E74" s="44">
        <v>380</v>
      </c>
      <c r="F74" s="44">
        <v>20</v>
      </c>
      <c r="G74" s="44"/>
      <c r="H74" s="44"/>
      <c r="I74" s="44"/>
      <c r="J74" s="44"/>
      <c r="K74" s="44"/>
      <c r="L74" s="44"/>
      <c r="S74" s="49"/>
      <c r="T74" s="48"/>
      <c r="U74" s="48"/>
    </row>
    <row r="75" spans="1:21" ht="13" x14ac:dyDescent="0.25">
      <c r="B75" s="44"/>
      <c r="C75" s="44" t="s">
        <v>94</v>
      </c>
      <c r="D75" s="44">
        <v>502</v>
      </c>
      <c r="E75" s="44">
        <v>416</v>
      </c>
      <c r="F75" s="44">
        <v>20</v>
      </c>
      <c r="G75" s="44"/>
      <c r="H75" s="44"/>
      <c r="I75" s="44"/>
      <c r="J75" s="44"/>
      <c r="K75" s="44"/>
      <c r="L75" s="44"/>
      <c r="S75" s="47"/>
      <c r="T75" s="47"/>
      <c r="U75" s="47"/>
    </row>
    <row r="76" spans="1:21" ht="13" x14ac:dyDescent="0.25">
      <c r="B76" s="44"/>
      <c r="C76" s="44" t="s">
        <v>95</v>
      </c>
      <c r="D76" s="44">
        <v>659</v>
      </c>
      <c r="E76" s="44">
        <v>431</v>
      </c>
      <c r="F76" s="44">
        <v>20</v>
      </c>
      <c r="G76" s="44"/>
      <c r="H76" s="44"/>
      <c r="I76" s="44"/>
      <c r="J76" s="44"/>
      <c r="K76" s="44"/>
      <c r="L76" s="44"/>
      <c r="S76" s="46"/>
      <c r="T76" s="45"/>
      <c r="U76" s="45"/>
    </row>
    <row r="77" spans="1:21" ht="13" x14ac:dyDescent="0.25">
      <c r="B77" s="44"/>
      <c r="C77" s="44" t="s">
        <v>96</v>
      </c>
      <c r="D77" s="44">
        <v>582</v>
      </c>
      <c r="E77" s="44">
        <v>421</v>
      </c>
      <c r="F77" s="44">
        <v>19</v>
      </c>
      <c r="G77" s="44"/>
      <c r="H77" s="44"/>
      <c r="I77" s="44"/>
      <c r="J77" s="44"/>
      <c r="K77" s="44"/>
      <c r="L77" s="44"/>
      <c r="S77" s="46"/>
      <c r="T77" s="45"/>
      <c r="U77" s="45"/>
    </row>
    <row r="78" spans="1:21" x14ac:dyDescent="0.25">
      <c r="B78" s="44"/>
      <c r="C78" s="44" t="s">
        <v>97</v>
      </c>
      <c r="D78" s="44">
        <v>555</v>
      </c>
      <c r="E78" s="44">
        <v>435</v>
      </c>
      <c r="F78" s="44">
        <v>19</v>
      </c>
      <c r="G78" s="44"/>
      <c r="H78" s="44"/>
      <c r="I78" s="44"/>
      <c r="J78" s="44"/>
      <c r="K78" s="44"/>
      <c r="L78" s="44"/>
    </row>
    <row r="79" spans="1:21" x14ac:dyDescent="0.25">
      <c r="B79" s="44"/>
      <c r="C79" s="44" t="s">
        <v>98</v>
      </c>
      <c r="D79" s="44">
        <v>551</v>
      </c>
      <c r="E79" s="44">
        <v>402</v>
      </c>
      <c r="F79" s="44">
        <v>19</v>
      </c>
      <c r="G79" s="44"/>
      <c r="H79" s="44"/>
      <c r="I79" s="44"/>
      <c r="J79" s="44"/>
      <c r="K79" s="44"/>
      <c r="L79" s="44"/>
    </row>
    <row r="80" spans="1:21" x14ac:dyDescent="0.25">
      <c r="B80" s="44"/>
      <c r="C80" s="44" t="s">
        <v>99</v>
      </c>
      <c r="D80" s="44">
        <v>559</v>
      </c>
      <c r="E80" s="44">
        <v>320</v>
      </c>
      <c r="F80" s="44">
        <v>19</v>
      </c>
      <c r="G80" s="44"/>
      <c r="H80" s="44"/>
      <c r="I80" s="44"/>
      <c r="J80" s="44"/>
      <c r="K80" s="44"/>
      <c r="L80" s="44"/>
    </row>
    <row r="81" spans="2:12" x14ac:dyDescent="0.25">
      <c r="B81" s="44"/>
      <c r="C81" s="44" t="s">
        <v>100</v>
      </c>
      <c r="D81" s="44">
        <v>472</v>
      </c>
      <c r="E81" s="44">
        <v>303</v>
      </c>
      <c r="F81" s="44">
        <v>17</v>
      </c>
      <c r="G81" s="44"/>
      <c r="H81" s="44"/>
      <c r="I81" s="44"/>
      <c r="J81" s="44"/>
      <c r="K81" s="44"/>
      <c r="L81" s="44"/>
    </row>
    <row r="82" spans="2:12" x14ac:dyDescent="0.25">
      <c r="B82" s="44"/>
      <c r="C82" s="1" t="s">
        <v>101</v>
      </c>
      <c r="D82" s="1">
        <v>487</v>
      </c>
      <c r="E82" s="1">
        <v>324</v>
      </c>
      <c r="F82" s="1">
        <v>17</v>
      </c>
      <c r="G82" s="44"/>
      <c r="H82" s="44"/>
      <c r="I82" s="44"/>
      <c r="J82" s="44"/>
      <c r="K82" s="44"/>
      <c r="L82" s="44"/>
    </row>
    <row r="83" spans="2:12" x14ac:dyDescent="0.25">
      <c r="B83" s="44"/>
      <c r="C83" s="1" t="s">
        <v>102</v>
      </c>
      <c r="D83" s="1">
        <v>455</v>
      </c>
      <c r="E83" s="1">
        <v>303</v>
      </c>
      <c r="F83" s="1">
        <v>15</v>
      </c>
      <c r="G83" s="44"/>
      <c r="H83" s="44"/>
      <c r="I83" s="44"/>
      <c r="J83" s="44"/>
      <c r="K83" s="44"/>
      <c r="L83" s="44"/>
    </row>
    <row r="84" spans="2:12" x14ac:dyDescent="0.25">
      <c r="B84" s="44"/>
      <c r="C84" s="1" t="s">
        <v>103</v>
      </c>
      <c r="D84" s="1">
        <v>446</v>
      </c>
      <c r="E84" s="1">
        <v>319</v>
      </c>
      <c r="F84" s="1">
        <v>14</v>
      </c>
      <c r="G84" s="44"/>
      <c r="H84" s="44"/>
      <c r="I84" s="44"/>
      <c r="J84" s="44"/>
      <c r="K84" s="44"/>
      <c r="L84" s="44"/>
    </row>
    <row r="85" spans="2:12" x14ac:dyDescent="0.25">
      <c r="B85" s="44"/>
      <c r="G85" s="44"/>
      <c r="H85" s="44"/>
      <c r="I85" s="44"/>
      <c r="J85" s="44"/>
      <c r="K85" s="44"/>
      <c r="L85" s="44"/>
    </row>
    <row r="88" spans="2:12" x14ac:dyDescent="0.25">
      <c r="B88" s="11"/>
    </row>
    <row r="89" spans="2:12" x14ac:dyDescent="0.25">
      <c r="B89" s="12"/>
    </row>
    <row r="98" spans="1:16" x14ac:dyDescent="0.25">
      <c r="A98" s="11" t="s">
        <v>110</v>
      </c>
    </row>
    <row r="99" spans="1:16" x14ac:dyDescent="0.25">
      <c r="A99" s="12" t="s">
        <v>773</v>
      </c>
    </row>
    <row r="102" spans="1:16" ht="13" x14ac:dyDescent="0.3">
      <c r="P102" s="7"/>
    </row>
    <row r="103" spans="1:16" ht="13" x14ac:dyDescent="0.3">
      <c r="P103" s="7"/>
    </row>
  </sheetData>
  <mergeCells count="1">
    <mergeCell ref="A2:B2"/>
  </mergeCells>
  <hyperlinks>
    <hyperlink ref="A2" location="TOC!A1" display="Return to Table of Contents"/>
    <hyperlink ref="CU2" location="TOC!A1" display="Return to Table of Contents"/>
  </hyperlinks>
  <pageMargins left="0.25" right="0.25" top="0.75" bottom="0.75" header="0.3" footer="0.3"/>
  <pageSetup scale="55" orientation="portrait" horizontalDpi="1200" verticalDpi="1200" r:id="rId1"/>
  <headerFooter>
    <oddHeader>&amp;L&amp;"Arial,Bold"2018-19 Survey of Allied Dental Education
Report 2 - Dental Assisting Education Programs</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workbookViewId="0"/>
  </sheetViews>
  <sheetFormatPr defaultColWidth="9.1796875" defaultRowHeight="12.5" x14ac:dyDescent="0.25"/>
  <cols>
    <col min="1" max="1" width="29.81640625" style="1" customWidth="1"/>
    <col min="2" max="11" width="10.54296875" style="1" customWidth="1"/>
    <col min="12" max="13" width="9.453125" style="1" bestFit="1" customWidth="1"/>
    <col min="14" max="16384" width="9.1796875" style="1"/>
  </cols>
  <sheetData>
    <row r="1" spans="1:12" ht="13" x14ac:dyDescent="0.3">
      <c r="A1" s="2" t="s">
        <v>10</v>
      </c>
    </row>
    <row r="2" spans="1:12" ht="16.5" customHeight="1" x14ac:dyDescent="0.25">
      <c r="A2" s="30" t="s">
        <v>5</v>
      </c>
    </row>
    <row r="3" spans="1:12" s="57" customFormat="1" ht="27.75" customHeight="1" thickBot="1" x14ac:dyDescent="0.3">
      <c r="A3" s="31"/>
      <c r="B3" s="31" t="s">
        <v>93</v>
      </c>
      <c r="C3" s="31" t="s">
        <v>94</v>
      </c>
      <c r="D3" s="31" t="s">
        <v>95</v>
      </c>
      <c r="E3" s="31" t="s">
        <v>96</v>
      </c>
      <c r="F3" s="31" t="s">
        <v>97</v>
      </c>
      <c r="G3" s="31" t="s">
        <v>98</v>
      </c>
      <c r="H3" s="31" t="s">
        <v>99</v>
      </c>
      <c r="I3" s="31" t="s">
        <v>100</v>
      </c>
      <c r="J3" s="31" t="s">
        <v>101</v>
      </c>
      <c r="K3" s="31" t="s">
        <v>102</v>
      </c>
      <c r="L3" s="31" t="s">
        <v>103</v>
      </c>
    </row>
    <row r="4" spans="1:12" ht="19.5" customHeight="1" x14ac:dyDescent="0.3">
      <c r="A4" s="33" t="s">
        <v>104</v>
      </c>
      <c r="B4" s="34">
        <v>15194</v>
      </c>
      <c r="C4" s="34">
        <v>15385</v>
      </c>
      <c r="D4" s="34">
        <v>15521</v>
      </c>
      <c r="E4" s="58">
        <v>15771</v>
      </c>
      <c r="F4" s="59">
        <v>16256</v>
      </c>
      <c r="G4" s="59">
        <v>16162</v>
      </c>
      <c r="H4" s="59">
        <v>16365</v>
      </c>
      <c r="I4" s="59">
        <v>16169</v>
      </c>
      <c r="J4" s="59">
        <v>16214</v>
      </c>
      <c r="K4" s="59">
        <v>16118</v>
      </c>
      <c r="L4" s="59">
        <v>16134</v>
      </c>
    </row>
    <row r="5" spans="1:12" ht="19.5" customHeight="1" x14ac:dyDescent="0.25">
      <c r="A5" s="35" t="s">
        <v>105</v>
      </c>
      <c r="B5" s="38">
        <v>1.2</v>
      </c>
      <c r="C5" s="38">
        <v>1.3</v>
      </c>
      <c r="D5" s="38">
        <v>0.9</v>
      </c>
      <c r="E5" s="41">
        <f t="shared" ref="E5:L5" si="0">(E4-D4)/D4*100</f>
        <v>1.6107209587011146</v>
      </c>
      <c r="F5" s="41">
        <f t="shared" si="0"/>
        <v>3.0752647263965507</v>
      </c>
      <c r="G5" s="41">
        <f t="shared" si="0"/>
        <v>-0.57824803149606296</v>
      </c>
      <c r="H5" s="41">
        <f t="shared" si="0"/>
        <v>1.2560326692241059</v>
      </c>
      <c r="I5" s="41">
        <f t="shared" si="0"/>
        <v>-1.1976779712801711</v>
      </c>
      <c r="J5" s="41">
        <f t="shared" si="0"/>
        <v>0.27831034696023255</v>
      </c>
      <c r="K5" s="41">
        <f t="shared" si="0"/>
        <v>-0.59208091772542248</v>
      </c>
      <c r="L5" s="41">
        <f t="shared" si="0"/>
        <v>9.9267899243082269E-2</v>
      </c>
    </row>
    <row r="6" spans="1:12" ht="19.5" customHeight="1" x14ac:dyDescent="0.3">
      <c r="A6" s="33" t="s">
        <v>106</v>
      </c>
      <c r="B6" s="34">
        <v>9208</v>
      </c>
      <c r="C6" s="34">
        <v>10761</v>
      </c>
      <c r="D6" s="34">
        <v>11172</v>
      </c>
      <c r="E6" s="58">
        <v>10427</v>
      </c>
      <c r="F6" s="58">
        <v>9075</v>
      </c>
      <c r="G6" s="58">
        <v>8336</v>
      </c>
      <c r="H6" s="58">
        <v>8416</v>
      </c>
      <c r="I6" s="58">
        <v>7513</v>
      </c>
      <c r="J6" s="58">
        <v>6609</v>
      </c>
      <c r="K6" s="58">
        <v>6400</v>
      </c>
      <c r="L6" s="58">
        <v>6222</v>
      </c>
    </row>
    <row r="7" spans="1:12" ht="19.5" customHeight="1" x14ac:dyDescent="0.25">
      <c r="A7" s="35" t="s">
        <v>105</v>
      </c>
      <c r="B7" s="38">
        <v>2.9</v>
      </c>
      <c r="C7" s="38">
        <v>16.899999999999999</v>
      </c>
      <c r="D7" s="38">
        <v>3.8</v>
      </c>
      <c r="E7" s="41">
        <f t="shared" ref="E7:L7" si="1">(E6-D6)/D6*100</f>
        <v>-6.668456856426781</v>
      </c>
      <c r="F7" s="41">
        <f t="shared" si="1"/>
        <v>-12.966337393305841</v>
      </c>
      <c r="G7" s="41">
        <f t="shared" si="1"/>
        <v>-8.1432506887052334</v>
      </c>
      <c r="H7" s="41">
        <f t="shared" si="1"/>
        <v>0.95969289827255266</v>
      </c>
      <c r="I7" s="41">
        <f t="shared" si="1"/>
        <v>-10.729562737642585</v>
      </c>
      <c r="J7" s="41">
        <f t="shared" si="1"/>
        <v>-12.032477039797683</v>
      </c>
      <c r="K7" s="41">
        <f t="shared" si="1"/>
        <v>-3.1623543652594948</v>
      </c>
      <c r="L7" s="41">
        <f t="shared" si="1"/>
        <v>-2.78125</v>
      </c>
    </row>
    <row r="8" spans="1:12" ht="19.5" customHeight="1" x14ac:dyDescent="0.3">
      <c r="A8" s="33" t="s">
        <v>107</v>
      </c>
      <c r="B8" s="39">
        <v>607</v>
      </c>
      <c r="C8" s="39">
        <v>692</v>
      </c>
      <c r="D8" s="39">
        <v>722</v>
      </c>
      <c r="E8" s="60">
        <v>703</v>
      </c>
      <c r="F8" s="60">
        <v>698</v>
      </c>
      <c r="G8" s="60">
        <v>645</v>
      </c>
      <c r="H8" s="60">
        <v>538</v>
      </c>
      <c r="I8" s="60">
        <v>508</v>
      </c>
      <c r="J8" s="60">
        <v>499</v>
      </c>
      <c r="K8" s="60">
        <v>468</v>
      </c>
      <c r="L8" s="60">
        <v>465</v>
      </c>
    </row>
    <row r="9" spans="1:12" ht="19.5" customHeight="1" x14ac:dyDescent="0.25">
      <c r="A9" s="35" t="s">
        <v>105</v>
      </c>
      <c r="B9" s="38">
        <v>-2.2999999999999998</v>
      </c>
      <c r="C9" s="41">
        <v>14</v>
      </c>
      <c r="D9" s="38">
        <v>4.3</v>
      </c>
      <c r="E9" s="41">
        <f t="shared" ref="E9:L9" si="2">(E8-D8)/D8*100</f>
        <v>-2.6315789473684208</v>
      </c>
      <c r="F9" s="41">
        <f t="shared" si="2"/>
        <v>-0.71123755334281646</v>
      </c>
      <c r="G9" s="41">
        <f t="shared" si="2"/>
        <v>-7.5931232091690548</v>
      </c>
      <c r="H9" s="41">
        <f t="shared" si="2"/>
        <v>-16.589147286821706</v>
      </c>
      <c r="I9" s="41">
        <f t="shared" si="2"/>
        <v>-5.5762081784386615</v>
      </c>
      <c r="J9" s="41">
        <f t="shared" si="2"/>
        <v>-1.7716535433070866</v>
      </c>
      <c r="K9" s="41">
        <f t="shared" si="2"/>
        <v>-6.2124248496993983</v>
      </c>
      <c r="L9" s="41">
        <f t="shared" si="2"/>
        <v>-0.64102564102564097</v>
      </c>
    </row>
    <row r="11" spans="1:12" x14ac:dyDescent="0.25">
      <c r="A11" s="11" t="s">
        <v>127</v>
      </c>
    </row>
    <row r="12" spans="1:12" x14ac:dyDescent="0.25">
      <c r="A12" s="11" t="s">
        <v>128</v>
      </c>
    </row>
    <row r="13" spans="1:12" x14ac:dyDescent="0.25">
      <c r="A13" s="43" t="s">
        <v>773</v>
      </c>
    </row>
  </sheetData>
  <hyperlinks>
    <hyperlink ref="A2" location="TOC!A1" display="Return to Table of Contents"/>
  </hyperlinks>
  <pageMargins left="0.25" right="0.25" top="0.75" bottom="0.75" header="0.3" footer="0.3"/>
  <pageSetup scale="71" fitToHeight="0" orientation="portrait" horizontalDpi="1200" verticalDpi="1200" r:id="rId1"/>
  <headerFooter>
    <oddHeader>&amp;L&amp;"Arial,Bold"2018-19 Survey of Allied Dental Education
Report 2 - Dental Assisting Education Programs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
  <sheetViews>
    <sheetView zoomScaleNormal="100" workbookViewId="0"/>
  </sheetViews>
  <sheetFormatPr defaultColWidth="9.1796875" defaultRowHeight="12.5" x14ac:dyDescent="0.25"/>
  <cols>
    <col min="1" max="1" width="29" style="1" customWidth="1"/>
    <col min="2" max="13" width="9.81640625" style="1" customWidth="1"/>
    <col min="14" max="16384" width="9.1796875" style="1"/>
  </cols>
  <sheetData>
    <row r="1" spans="1:12" ht="13" x14ac:dyDescent="0.3">
      <c r="A1" s="61" t="s">
        <v>129</v>
      </c>
    </row>
    <row r="2" spans="1:12" ht="16.5" customHeight="1" x14ac:dyDescent="0.25">
      <c r="A2" s="30" t="s">
        <v>5</v>
      </c>
    </row>
    <row r="3" spans="1:12" s="57" customFormat="1" ht="27.75" customHeight="1" thickBot="1" x14ac:dyDescent="0.3">
      <c r="A3" s="31"/>
      <c r="B3" s="31">
        <v>2008</v>
      </c>
      <c r="C3" s="31">
        <v>2009</v>
      </c>
      <c r="D3" s="31">
        <v>2010</v>
      </c>
      <c r="E3" s="31">
        <v>2011</v>
      </c>
      <c r="F3" s="31">
        <v>2012</v>
      </c>
      <c r="G3" s="31">
        <v>2013</v>
      </c>
      <c r="H3" s="31">
        <v>2014</v>
      </c>
      <c r="I3" s="31">
        <v>2015</v>
      </c>
      <c r="J3" s="31">
        <v>2016</v>
      </c>
      <c r="K3" s="31">
        <v>2017</v>
      </c>
      <c r="L3" s="31">
        <v>2018</v>
      </c>
    </row>
    <row r="4" spans="1:12" ht="19.5" customHeight="1" x14ac:dyDescent="0.3">
      <c r="A4" s="33" t="s">
        <v>104</v>
      </c>
      <c r="B4" s="34">
        <v>6723</v>
      </c>
      <c r="C4" s="34">
        <v>6777</v>
      </c>
      <c r="D4" s="34">
        <v>7000</v>
      </c>
      <c r="E4" s="34">
        <v>6929</v>
      </c>
      <c r="F4" s="34">
        <v>7097</v>
      </c>
      <c r="G4" s="34">
        <v>7277</v>
      </c>
      <c r="H4" s="34">
        <v>7298</v>
      </c>
      <c r="I4" s="34">
        <v>7323</v>
      </c>
      <c r="J4" s="34">
        <v>7385</v>
      </c>
      <c r="K4" s="34">
        <v>7294</v>
      </c>
      <c r="L4" s="34">
        <v>7377</v>
      </c>
    </row>
    <row r="5" spans="1:12" ht="19.5" customHeight="1" x14ac:dyDescent="0.25">
      <c r="A5" s="35" t="s">
        <v>105</v>
      </c>
      <c r="B5" s="38">
        <v>1.1000000000000001</v>
      </c>
      <c r="C5" s="38">
        <v>0.8</v>
      </c>
      <c r="D5" s="38">
        <v>3.3</v>
      </c>
      <c r="E5" s="41">
        <f t="shared" ref="E5:L5" si="0">(E4-D4)/D4*100</f>
        <v>-1.0142857142857142</v>
      </c>
      <c r="F5" s="41">
        <f t="shared" si="0"/>
        <v>2.4245922932602104</v>
      </c>
      <c r="G5" s="41">
        <f t="shared" si="0"/>
        <v>2.5362829364520221</v>
      </c>
      <c r="H5" s="41">
        <f t="shared" si="0"/>
        <v>0.28858045898034906</v>
      </c>
      <c r="I5" s="41">
        <f t="shared" si="0"/>
        <v>0.34255960537133462</v>
      </c>
      <c r="J5" s="41">
        <f t="shared" si="0"/>
        <v>0.84664754881879012</v>
      </c>
      <c r="K5" s="41">
        <f t="shared" si="0"/>
        <v>-1.2322274881516588</v>
      </c>
      <c r="L5" s="41">
        <f t="shared" si="0"/>
        <v>1.1379215793803126</v>
      </c>
    </row>
    <row r="6" spans="1:12" ht="19.5" customHeight="1" x14ac:dyDescent="0.3">
      <c r="A6" s="33" t="s">
        <v>106</v>
      </c>
      <c r="B6" s="34">
        <v>6110</v>
      </c>
      <c r="C6" s="34">
        <v>6501</v>
      </c>
      <c r="D6" s="34">
        <v>7294</v>
      </c>
      <c r="E6" s="34">
        <v>7243</v>
      </c>
      <c r="F6" s="34">
        <v>6333</v>
      </c>
      <c r="G6" s="34">
        <v>5773</v>
      </c>
      <c r="H6" s="34">
        <v>5755</v>
      </c>
      <c r="I6" s="34">
        <v>5467</v>
      </c>
      <c r="J6" s="34">
        <v>5242</v>
      </c>
      <c r="K6" s="34">
        <v>4852</v>
      </c>
      <c r="L6" s="34">
        <v>4688</v>
      </c>
    </row>
    <row r="7" spans="1:12" ht="19.5" customHeight="1" x14ac:dyDescent="0.25">
      <c r="A7" s="35" t="s">
        <v>105</v>
      </c>
      <c r="B7" s="38">
        <v>0.2</v>
      </c>
      <c r="C7" s="38">
        <v>6.4</v>
      </c>
      <c r="D7" s="38">
        <v>12.2</v>
      </c>
      <c r="E7" s="41">
        <f t="shared" ref="E7:L7" si="1">(E6-D6)/D6*100</f>
        <v>-0.69920482588428845</v>
      </c>
      <c r="F7" s="41">
        <f t="shared" si="1"/>
        <v>-12.563854756316442</v>
      </c>
      <c r="G7" s="41">
        <f t="shared" si="1"/>
        <v>-8.8425706616137685</v>
      </c>
      <c r="H7" s="41">
        <f t="shared" si="1"/>
        <v>-0.31179629308851553</v>
      </c>
      <c r="I7" s="41">
        <f t="shared" si="1"/>
        <v>-5.004344048653345</v>
      </c>
      <c r="J7" s="41">
        <f t="shared" si="1"/>
        <v>-4.1156027071520027</v>
      </c>
      <c r="K7" s="41">
        <f t="shared" si="1"/>
        <v>-7.4399084318962219</v>
      </c>
      <c r="L7" s="41">
        <f t="shared" si="1"/>
        <v>-3.3800494641384993</v>
      </c>
    </row>
    <row r="8" spans="1:12" ht="19.5" customHeight="1" x14ac:dyDescent="0.3">
      <c r="A8" s="33" t="s">
        <v>107</v>
      </c>
      <c r="B8" s="39">
        <v>234</v>
      </c>
      <c r="C8" s="39">
        <v>239</v>
      </c>
      <c r="D8" s="39">
        <v>245</v>
      </c>
      <c r="E8" s="34">
        <v>276</v>
      </c>
      <c r="F8" s="34">
        <v>301</v>
      </c>
      <c r="G8" s="34">
        <v>297</v>
      </c>
      <c r="H8" s="34">
        <v>311</v>
      </c>
      <c r="I8" s="34">
        <v>245</v>
      </c>
      <c r="J8" s="34">
        <v>300</v>
      </c>
      <c r="K8" s="34">
        <v>225</v>
      </c>
      <c r="L8" s="34">
        <v>211</v>
      </c>
    </row>
    <row r="9" spans="1:12" ht="19.5" customHeight="1" x14ac:dyDescent="0.25">
      <c r="A9" s="35" t="s">
        <v>105</v>
      </c>
      <c r="B9" s="41">
        <v>-13</v>
      </c>
      <c r="C9" s="38">
        <v>2.1</v>
      </c>
      <c r="D9" s="38">
        <v>2.5</v>
      </c>
      <c r="E9" s="41">
        <f t="shared" ref="E9:L9" si="2">(E8-D8)/D8*100</f>
        <v>12.653061224489795</v>
      </c>
      <c r="F9" s="41">
        <f t="shared" si="2"/>
        <v>9.0579710144927539</v>
      </c>
      <c r="G9" s="41">
        <f t="shared" si="2"/>
        <v>-1.3289036544850499</v>
      </c>
      <c r="H9" s="41">
        <f t="shared" si="2"/>
        <v>4.7138047138047137</v>
      </c>
      <c r="I9" s="41">
        <f t="shared" si="2"/>
        <v>-21.221864951768488</v>
      </c>
      <c r="J9" s="41">
        <f t="shared" si="2"/>
        <v>22.448979591836736</v>
      </c>
      <c r="K9" s="41">
        <f t="shared" si="2"/>
        <v>-25</v>
      </c>
      <c r="L9" s="41">
        <f t="shared" si="2"/>
        <v>-6.2222222222222223</v>
      </c>
    </row>
    <row r="11" spans="1:12" x14ac:dyDescent="0.25">
      <c r="A11" s="11" t="s">
        <v>108</v>
      </c>
    </row>
    <row r="12" spans="1:12" x14ac:dyDescent="0.25">
      <c r="A12" s="42" t="s">
        <v>109</v>
      </c>
    </row>
    <row r="13" spans="1:12" x14ac:dyDescent="0.25">
      <c r="A13" s="43" t="s">
        <v>773</v>
      </c>
    </row>
  </sheetData>
  <hyperlinks>
    <hyperlink ref="A2" location="TOC!A1" display="Return to Table of Contents"/>
  </hyperlinks>
  <pageMargins left="0.25" right="0.25" top="0.75" bottom="0.75" header="0.3" footer="0.3"/>
  <pageSetup scale="75" fitToHeight="0" orientation="portrait" horizontalDpi="1200" verticalDpi="1200" r:id="rId1"/>
  <headerFooter>
    <oddHeader>&amp;L&amp;"Arial,Bold"2018-19 Survey of Allied Dental Education
Report 2 - Dental Assisting Education Programs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zoomScaleNormal="100" workbookViewId="0"/>
  </sheetViews>
  <sheetFormatPr defaultColWidth="9.1796875" defaultRowHeight="12.5" x14ac:dyDescent="0.25"/>
  <cols>
    <col min="1" max="1" width="29.81640625" style="1" customWidth="1"/>
    <col min="2" max="14" width="8.81640625" style="1" customWidth="1"/>
    <col min="15" max="15" width="10" style="1" customWidth="1"/>
    <col min="16" max="16384" width="9.1796875" style="1"/>
  </cols>
  <sheetData>
    <row r="1" spans="1:17" ht="13" x14ac:dyDescent="0.3">
      <c r="A1" s="2" t="s">
        <v>15</v>
      </c>
    </row>
    <row r="2" spans="1:17" x14ac:dyDescent="0.25">
      <c r="A2" s="30" t="s">
        <v>5</v>
      </c>
    </row>
    <row r="3" spans="1:17" ht="13" x14ac:dyDescent="0.3">
      <c r="A3" s="62"/>
      <c r="B3" s="62"/>
      <c r="C3" s="62"/>
      <c r="D3" s="62"/>
      <c r="E3" s="62"/>
      <c r="F3" s="62"/>
      <c r="G3" s="62"/>
      <c r="H3" s="354" t="s">
        <v>130</v>
      </c>
      <c r="I3" s="354"/>
      <c r="J3" s="352" t="s">
        <v>131</v>
      </c>
      <c r="K3" s="352"/>
      <c r="L3" s="62"/>
      <c r="M3" s="62"/>
      <c r="N3" s="62"/>
      <c r="O3" s="63"/>
    </row>
    <row r="4" spans="1:17" s="65" customFormat="1" ht="13" x14ac:dyDescent="0.3">
      <c r="A4" s="64"/>
      <c r="B4" s="352" t="s">
        <v>132</v>
      </c>
      <c r="C4" s="352"/>
      <c r="D4" s="352" t="s">
        <v>133</v>
      </c>
      <c r="E4" s="352"/>
      <c r="F4" s="352" t="s">
        <v>134</v>
      </c>
      <c r="G4" s="352"/>
      <c r="H4" s="354"/>
      <c r="I4" s="354"/>
      <c r="J4" s="352" t="s">
        <v>135</v>
      </c>
      <c r="K4" s="352"/>
      <c r="L4" s="352" t="s">
        <v>136</v>
      </c>
      <c r="M4" s="352"/>
      <c r="N4" s="352" t="s">
        <v>137</v>
      </c>
      <c r="O4" s="353"/>
    </row>
    <row r="5" spans="1:17" ht="13.5" thickBot="1" x14ac:dyDescent="0.35">
      <c r="A5" s="66"/>
      <c r="B5" s="67" t="s">
        <v>138</v>
      </c>
      <c r="C5" s="67" t="s">
        <v>139</v>
      </c>
      <c r="D5" s="67" t="s">
        <v>138</v>
      </c>
      <c r="E5" s="67" t="s">
        <v>139</v>
      </c>
      <c r="F5" s="67" t="s">
        <v>138</v>
      </c>
      <c r="G5" s="67" t="s">
        <v>139</v>
      </c>
      <c r="H5" s="67" t="s">
        <v>138</v>
      </c>
      <c r="I5" s="67" t="s">
        <v>139</v>
      </c>
      <c r="J5" s="67" t="s">
        <v>138</v>
      </c>
      <c r="K5" s="67" t="s">
        <v>139</v>
      </c>
      <c r="L5" s="67" t="s">
        <v>138</v>
      </c>
      <c r="M5" s="67" t="s">
        <v>139</v>
      </c>
      <c r="N5" s="67" t="s">
        <v>138</v>
      </c>
      <c r="O5" s="68" t="s">
        <v>139</v>
      </c>
    </row>
    <row r="6" spans="1:17" ht="18.75" customHeight="1" x14ac:dyDescent="0.3">
      <c r="A6" s="69" t="s">
        <v>104</v>
      </c>
      <c r="B6" s="70">
        <v>1</v>
      </c>
      <c r="C6" s="71">
        <f>B6/$N$6*100</f>
        <v>0.3058103975535168</v>
      </c>
      <c r="D6" s="70">
        <v>2</v>
      </c>
      <c r="E6" s="71">
        <f>D6/$N$6*100</f>
        <v>0.6116207951070336</v>
      </c>
      <c r="F6" s="70">
        <v>262</v>
      </c>
      <c r="G6" s="71">
        <f>F6/$N$6*100</f>
        <v>80.122324159021403</v>
      </c>
      <c r="H6" s="70">
        <v>10</v>
      </c>
      <c r="I6" s="71">
        <f>H6/$N$6*100</f>
        <v>3.0581039755351682</v>
      </c>
      <c r="J6" s="70">
        <v>50</v>
      </c>
      <c r="K6" s="71">
        <f>J6/$N$6*100</f>
        <v>15.290519877675839</v>
      </c>
      <c r="L6" s="70">
        <v>2</v>
      </c>
      <c r="M6" s="71">
        <f>L6/$N$6*100</f>
        <v>0.6116207951070336</v>
      </c>
      <c r="N6" s="70">
        <v>327</v>
      </c>
      <c r="O6" s="72">
        <f>SUM(C6,E6,G6,I6,K6,M6)</f>
        <v>99.999999999999986</v>
      </c>
    </row>
    <row r="7" spans="1:17" ht="18.75" customHeight="1" x14ac:dyDescent="0.3">
      <c r="A7" s="73" t="s">
        <v>106</v>
      </c>
      <c r="B7" s="74">
        <v>86</v>
      </c>
      <c r="C7" s="75">
        <f>B7/$N$7*100</f>
        <v>34.262948207171313</v>
      </c>
      <c r="D7" s="74">
        <v>154</v>
      </c>
      <c r="E7" s="75">
        <f>D7/$N$7*100</f>
        <v>61.354581673306775</v>
      </c>
      <c r="F7" s="74">
        <v>8</v>
      </c>
      <c r="G7" s="75">
        <f>F7/$N$7*100</f>
        <v>3.1872509960159361</v>
      </c>
      <c r="H7" s="74">
        <v>0</v>
      </c>
      <c r="I7" s="75">
        <f>H7/$N$7*100</f>
        <v>0</v>
      </c>
      <c r="J7" s="76">
        <v>0</v>
      </c>
      <c r="K7" s="75">
        <f>J7/$N$7*100</f>
        <v>0</v>
      </c>
      <c r="L7" s="74">
        <v>3</v>
      </c>
      <c r="M7" s="75">
        <f>L7/$N$7*100</f>
        <v>1.1952191235059761</v>
      </c>
      <c r="N7" s="74">
        <v>251</v>
      </c>
      <c r="O7" s="77">
        <f>SUM(C7,E7,G7,I7,K7,M7)</f>
        <v>100</v>
      </c>
    </row>
    <row r="8" spans="1:17" ht="18.75" customHeight="1" x14ac:dyDescent="0.3">
      <c r="A8" s="78" t="s">
        <v>107</v>
      </c>
      <c r="B8" s="79">
        <v>0</v>
      </c>
      <c r="C8" s="80">
        <f>B8/$N$8*100</f>
        <v>0</v>
      </c>
      <c r="D8" s="79">
        <v>6</v>
      </c>
      <c r="E8" s="80">
        <f>D8/$N$8*100</f>
        <v>42.857142857142854</v>
      </c>
      <c r="F8" s="79">
        <v>7</v>
      </c>
      <c r="G8" s="80">
        <f>F8/$N$8*100</f>
        <v>50</v>
      </c>
      <c r="H8" s="79">
        <v>1</v>
      </c>
      <c r="I8" s="80">
        <f>H8/$N$8*100</f>
        <v>7.1428571428571423</v>
      </c>
      <c r="J8" s="81">
        <v>0</v>
      </c>
      <c r="K8" s="80">
        <f>J8/$N$8*100</f>
        <v>0</v>
      </c>
      <c r="L8" s="79">
        <v>0</v>
      </c>
      <c r="M8" s="80">
        <v>0</v>
      </c>
      <c r="N8" s="79">
        <v>14</v>
      </c>
      <c r="O8" s="82">
        <f>SUM(C8,E8,G8,I8,K8,M8)</f>
        <v>100</v>
      </c>
    </row>
    <row r="9" spans="1:17" x14ac:dyDescent="0.25">
      <c r="A9" s="83" t="s">
        <v>140</v>
      </c>
    </row>
    <row r="11" spans="1:17" x14ac:dyDescent="0.25">
      <c r="A11" s="11" t="s">
        <v>141</v>
      </c>
    </row>
    <row r="12" spans="1:17" x14ac:dyDescent="0.25">
      <c r="A12" s="11" t="s">
        <v>142</v>
      </c>
    </row>
    <row r="13" spans="1:17" x14ac:dyDescent="0.25">
      <c r="A13" s="43" t="s">
        <v>773</v>
      </c>
    </row>
    <row r="16" spans="1:17" x14ac:dyDescent="0.25">
      <c r="E16" s="48"/>
      <c r="F16" s="48"/>
      <c r="G16" s="48"/>
      <c r="H16" s="48"/>
      <c r="I16" s="48"/>
      <c r="J16" s="48"/>
      <c r="K16" s="48"/>
      <c r="L16" s="48"/>
      <c r="M16" s="48"/>
      <c r="N16" s="48"/>
      <c r="O16" s="48"/>
      <c r="P16" s="48"/>
      <c r="Q16" s="48"/>
    </row>
    <row r="17" spans="1:17" ht="13" x14ac:dyDescent="0.25">
      <c r="A17" s="48"/>
      <c r="B17" s="48"/>
      <c r="C17" s="48"/>
      <c r="D17" s="48"/>
      <c r="E17" s="348"/>
      <c r="F17" s="348"/>
      <c r="G17" s="348"/>
      <c r="H17" s="47"/>
      <c r="I17" s="47"/>
      <c r="J17" s="48"/>
      <c r="K17" s="348"/>
      <c r="L17" s="348"/>
      <c r="M17" s="348"/>
      <c r="N17" s="47"/>
      <c r="O17" s="47"/>
      <c r="P17" s="48"/>
      <c r="Q17" s="48"/>
    </row>
    <row r="18" spans="1:17" ht="13" x14ac:dyDescent="0.25">
      <c r="A18" s="48"/>
      <c r="B18" s="48"/>
      <c r="C18" s="48"/>
      <c r="D18" s="48"/>
      <c r="E18" s="348"/>
      <c r="F18" s="348"/>
      <c r="G18" s="348"/>
      <c r="H18" s="47"/>
      <c r="I18" s="47"/>
      <c r="J18" s="48"/>
      <c r="K18" s="348"/>
      <c r="L18" s="348"/>
      <c r="M18" s="348"/>
      <c r="N18" s="47"/>
      <c r="O18" s="47"/>
      <c r="P18" s="48"/>
      <c r="Q18" s="48"/>
    </row>
    <row r="19" spans="1:17" ht="13" x14ac:dyDescent="0.25">
      <c r="A19" s="48"/>
      <c r="B19" s="48"/>
      <c r="C19" s="48"/>
      <c r="D19" s="48"/>
      <c r="E19" s="47"/>
      <c r="F19" s="52"/>
      <c r="G19" s="52"/>
      <c r="H19" s="52"/>
      <c r="I19" s="52"/>
      <c r="J19" s="48"/>
      <c r="K19" s="47"/>
      <c r="L19" s="52"/>
      <c r="M19" s="52"/>
      <c r="N19" s="52"/>
      <c r="O19" s="52"/>
      <c r="P19" s="48"/>
      <c r="Q19" s="48"/>
    </row>
    <row r="20" spans="1:17" ht="13" x14ac:dyDescent="0.25">
      <c r="A20" s="48"/>
      <c r="B20" s="48"/>
      <c r="C20" s="48"/>
      <c r="D20" s="48"/>
      <c r="E20" s="47"/>
      <c r="F20" s="52"/>
      <c r="G20" s="52"/>
      <c r="H20" s="52"/>
      <c r="I20" s="52"/>
      <c r="J20" s="48"/>
      <c r="K20" s="47"/>
      <c r="L20" s="52"/>
      <c r="M20" s="52"/>
      <c r="N20" s="52"/>
      <c r="O20" s="52"/>
      <c r="P20" s="48"/>
      <c r="Q20" s="48"/>
    </row>
    <row r="21" spans="1:17" ht="13" x14ac:dyDescent="0.25">
      <c r="A21" s="48"/>
      <c r="B21" s="348"/>
      <c r="C21" s="348"/>
      <c r="D21" s="348"/>
      <c r="E21" s="47"/>
      <c r="F21" s="47"/>
      <c r="G21" s="52"/>
      <c r="H21" s="52"/>
      <c r="I21" s="52"/>
      <c r="J21" s="48"/>
      <c r="K21" s="47"/>
      <c r="L21" s="52"/>
      <c r="M21" s="52"/>
      <c r="N21" s="52"/>
      <c r="O21" s="52"/>
      <c r="P21" s="48"/>
      <c r="Q21" s="48"/>
    </row>
    <row r="22" spans="1:17" ht="13" x14ac:dyDescent="0.25">
      <c r="A22" s="48"/>
      <c r="B22" s="348"/>
      <c r="C22" s="348"/>
      <c r="D22" s="348"/>
      <c r="E22" s="47"/>
      <c r="F22" s="47"/>
      <c r="G22" s="52"/>
      <c r="H22" s="52"/>
      <c r="I22" s="52"/>
      <c r="J22" s="48"/>
      <c r="K22" s="47"/>
      <c r="L22" s="52"/>
      <c r="M22" s="52"/>
      <c r="N22" s="52"/>
      <c r="O22" s="52"/>
      <c r="P22" s="48"/>
      <c r="Q22" s="48"/>
    </row>
    <row r="23" spans="1:17" ht="13" x14ac:dyDescent="0.25">
      <c r="A23" s="48"/>
      <c r="B23" s="47"/>
      <c r="C23" s="52"/>
      <c r="D23" s="52"/>
      <c r="E23" s="52"/>
      <c r="F23" s="52"/>
      <c r="G23" s="52"/>
      <c r="H23" s="52"/>
      <c r="I23" s="52"/>
      <c r="J23" s="48"/>
      <c r="K23" s="47"/>
      <c r="L23" s="52"/>
      <c r="M23" s="52"/>
      <c r="N23" s="52"/>
      <c r="O23" s="52"/>
      <c r="P23" s="48"/>
      <c r="Q23" s="48"/>
    </row>
    <row r="24" spans="1:17" ht="13" x14ac:dyDescent="0.25">
      <c r="A24" s="48"/>
      <c r="B24" s="47"/>
      <c r="C24" s="52"/>
      <c r="D24" s="52"/>
      <c r="E24" s="52"/>
      <c r="F24" s="52"/>
      <c r="G24" s="48"/>
      <c r="H24" s="48"/>
    </row>
    <row r="25" spans="1:17" ht="13" x14ac:dyDescent="0.25">
      <c r="A25" s="48"/>
      <c r="B25" s="47"/>
      <c r="C25" s="52"/>
      <c r="D25" s="52"/>
      <c r="E25" s="52"/>
      <c r="F25" s="52"/>
      <c r="G25" s="48"/>
      <c r="H25" s="48"/>
    </row>
    <row r="26" spans="1:17" ht="13" x14ac:dyDescent="0.25">
      <c r="A26" s="48"/>
      <c r="B26" s="47"/>
      <c r="C26" s="52"/>
      <c r="D26" s="52"/>
      <c r="E26" s="52"/>
      <c r="F26" s="52"/>
      <c r="G26" s="48"/>
      <c r="H26" s="48"/>
    </row>
    <row r="27" spans="1:17" ht="13" x14ac:dyDescent="0.25">
      <c r="A27" s="48"/>
      <c r="B27" s="47"/>
      <c r="C27" s="52"/>
      <c r="D27" s="52"/>
      <c r="E27" s="52"/>
      <c r="F27" s="52"/>
      <c r="G27" s="48"/>
      <c r="H27" s="48"/>
    </row>
    <row r="28" spans="1:17" x14ac:dyDescent="0.25">
      <c r="A28" s="48"/>
      <c r="B28" s="48"/>
      <c r="C28" s="48"/>
      <c r="D28" s="48"/>
      <c r="E28" s="48"/>
      <c r="F28" s="48"/>
      <c r="G28" s="48"/>
      <c r="H28" s="48"/>
    </row>
  </sheetData>
  <mergeCells count="17">
    <mergeCell ref="B21:B22"/>
    <mergeCell ref="C21:C22"/>
    <mergeCell ref="D21:D22"/>
    <mergeCell ref="L4:M4"/>
    <mergeCell ref="B4:C4"/>
    <mergeCell ref="N4:O4"/>
    <mergeCell ref="E17:E18"/>
    <mergeCell ref="F17:F18"/>
    <mergeCell ref="G17:G18"/>
    <mergeCell ref="K17:K18"/>
    <mergeCell ref="L17:L18"/>
    <mergeCell ref="M17:M18"/>
    <mergeCell ref="H3:I4"/>
    <mergeCell ref="J3:K3"/>
    <mergeCell ref="D4:E4"/>
    <mergeCell ref="F4:G4"/>
    <mergeCell ref="J4:K4"/>
  </mergeCells>
  <hyperlinks>
    <hyperlink ref="A2" location="TOC!A1" display="Return to Table of Contents"/>
  </hyperlinks>
  <pageMargins left="0.25" right="0.25" top="0.75" bottom="0.75" header="0.3" footer="0.3"/>
  <pageSetup scale="67" fitToHeight="0" orientation="portrait" horizontalDpi="1200" verticalDpi="1200" r:id="rId1"/>
  <headerFooter>
    <oddHeader>&amp;L&amp;"Arial,Bold"2018-19 Survey of Allied Dental Education
Report 2 - Dental Assisting Education Programs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38</vt:i4>
      </vt:variant>
    </vt:vector>
  </HeadingPairs>
  <TitlesOfParts>
    <vt:vector size="67" baseType="lpstr">
      <vt:lpstr>TOC</vt:lpstr>
      <vt:lpstr>Notes</vt:lpstr>
      <vt:lpstr>Glossary</vt:lpstr>
      <vt:lpstr>Tab1</vt:lpstr>
      <vt:lpstr>Tab2</vt:lpstr>
      <vt:lpstr>Fig1a-c</vt:lpstr>
      <vt:lpstr>Tab3</vt:lpstr>
      <vt:lpstr>Tab4</vt:lpstr>
      <vt:lpstr>Tab5</vt:lpstr>
      <vt:lpstr>Fig2</vt:lpstr>
      <vt:lpstr>Fig3a-b</vt:lpstr>
      <vt:lpstr>Fig4-6</vt:lpstr>
      <vt:lpstr>Tab6</vt:lpstr>
      <vt:lpstr>Tab7</vt:lpstr>
      <vt:lpstr>Tab8</vt:lpstr>
      <vt:lpstr>Tab9</vt:lpstr>
      <vt:lpstr>Fig7-8</vt:lpstr>
      <vt:lpstr>Tab10a-c</vt:lpstr>
      <vt:lpstr>Tab11a-c</vt:lpstr>
      <vt:lpstr>Fig9</vt:lpstr>
      <vt:lpstr>Tab12</vt:lpstr>
      <vt:lpstr>Tab13</vt:lpstr>
      <vt:lpstr>Fig10a-b</vt:lpstr>
      <vt:lpstr>Fig11 | Tab14</vt:lpstr>
      <vt:lpstr>Tab15a-b</vt:lpstr>
      <vt:lpstr>Fig12a-c</vt:lpstr>
      <vt:lpstr>Tab16</vt:lpstr>
      <vt:lpstr>Tab17</vt:lpstr>
      <vt:lpstr>Tab18</vt:lpstr>
      <vt:lpstr>'Fig10a-b'!Print_Area</vt:lpstr>
      <vt:lpstr>'Fig11 | Tab14'!Print_Area</vt:lpstr>
      <vt:lpstr>'Fig12a-c'!Print_Area</vt:lpstr>
      <vt:lpstr>'Fig1a-c'!Print_Area</vt:lpstr>
      <vt:lpstr>'Fig2'!Print_Area</vt:lpstr>
      <vt:lpstr>'Fig3a-b'!Print_Area</vt:lpstr>
      <vt:lpstr>'Fig4-6'!Print_Area</vt:lpstr>
      <vt:lpstr>'Fig7-8'!Print_Area</vt:lpstr>
      <vt:lpstr>'Fig9'!Print_Area</vt:lpstr>
      <vt:lpstr>Glossary!Print_Area</vt:lpstr>
      <vt:lpstr>Notes!Print_Area</vt:lpstr>
      <vt:lpstr>'Tab1'!Print_Area</vt:lpstr>
      <vt:lpstr>'Tab10a-c'!Print_Area</vt:lpstr>
      <vt:lpstr>'Tab11a-c'!Print_Area</vt:lpstr>
      <vt:lpstr>'Tab12'!Print_Area</vt:lpstr>
      <vt:lpstr>'Tab13'!Print_Area</vt:lpstr>
      <vt:lpstr>'Tab15a-b'!Print_Area</vt:lpstr>
      <vt:lpstr>'Tab16'!Print_Area</vt:lpstr>
      <vt:lpstr>'Tab17'!Print_Area</vt:lpstr>
      <vt:lpstr>'Tab18'!Print_Area</vt:lpstr>
      <vt:lpstr>'Tab2'!Print_Area</vt:lpstr>
      <vt:lpstr>'Tab3'!Print_Area</vt:lpstr>
      <vt:lpstr>'Tab4'!Print_Area</vt:lpstr>
      <vt:lpstr>'Tab5'!Print_Area</vt:lpstr>
      <vt:lpstr>'Tab7'!Print_Area</vt:lpstr>
      <vt:lpstr>'Tab8'!Print_Area</vt:lpstr>
      <vt:lpstr>'Tab9'!Print_Area</vt:lpstr>
      <vt:lpstr>TOC!Print_Area</vt:lpstr>
      <vt:lpstr>'Tab10a-c'!Print_Titles</vt:lpstr>
      <vt:lpstr>'Tab12'!Print_Titles</vt:lpstr>
      <vt:lpstr>'Tab13'!Print_Titles</vt:lpstr>
      <vt:lpstr>'Tab16'!Print_Titles</vt:lpstr>
      <vt:lpstr>'Tab17'!Print_Titles</vt:lpstr>
      <vt:lpstr>'Tab18'!Print_Titles</vt:lpstr>
      <vt:lpstr>'Tab6'!Print_Titles</vt:lpstr>
      <vt:lpstr>'Tab7'!Print_Titles</vt:lpstr>
      <vt:lpstr>'Tab8'!Print_Titles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2018-19 Survey of Allied Dental Education: Report 2 - Dental Assisting Programs</dc:title>
  <dc:creator/>
  <cp:lastModifiedBy/>
  <dcterms:created xsi:type="dcterms:W3CDTF">2020-01-07T21:36:26Z</dcterms:created>
  <dcterms:modified xsi:type="dcterms:W3CDTF">2020-01-08T15:23:01Z</dcterms:modified>
</cp:coreProperties>
</file>