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BA557DDC-FC39-4B6A-BD05-D65E759D701E}" xr6:coauthVersionLast="47" xr6:coauthVersionMax="47" xr10:uidLastSave="{00000000-0000-0000-0000-000000000000}"/>
  <bookViews>
    <workbookView xWindow="2205" yWindow="1635" windowWidth="28800" windowHeight="15435" xr2:uid="{00000000-000D-0000-FFFF-FFFF00000000}"/>
  </bookViews>
  <sheets>
    <sheet name="TOC" sheetId="15" r:id="rId1"/>
    <sheet name="Notes" sheetId="19" r:id="rId2"/>
    <sheet name="Tab 1. 1st Yr Trend" sheetId="1" r:id="rId3"/>
    <sheet name="Tab 2. Predoc 1st Yr Trend" sheetId="20" r:id="rId4"/>
    <sheet name="Tab 3. Predoc 1st Yr 2022-23" sheetId="26" r:id="rId5"/>
    <sheet name="Tab 4. Allied 1st Yr" sheetId="8" r:id="rId6"/>
    <sheet name="Tab 5. Total Trend" sheetId="10" r:id="rId7"/>
    <sheet name="Tab 6. Advanced Total" sheetId="24" r:id="rId8"/>
    <sheet name="Tab 7. Predoc Total Trend" sheetId="21" r:id="rId9"/>
    <sheet name="Tab 8. Predoc Total 2022-23" sheetId="14" r:id="rId10"/>
    <sheet name="Tab 9. Allied Total" sheetId="7" r:id="rId11"/>
    <sheet name="Tab 10. Grads Trend" sheetId="11" r:id="rId12"/>
    <sheet name="Tab 11. Adv 2022 Grads" sheetId="25" r:id="rId13"/>
    <sheet name="Tab 12. Predoc Grads Trends" sheetId="23" r:id="rId14"/>
    <sheet name="Tab 13. Predoc 2022 Grads" sheetId="17" r:id="rId15"/>
    <sheet name="Tab 14. Allied 2022 Grads" sheetId="18" r:id="rId16"/>
    <sheet name="Tab 15. # of Programs Trend" sheetId="12" r:id="rId17"/>
  </sheets>
  <definedNames>
    <definedName name="_xlnm._FilterDatabase" localSheetId="14" hidden="1">'Tab 13. Predoc 2022 Grads'!$A$4:$AQ$4</definedName>
    <definedName name="_xlnm._FilterDatabase" localSheetId="4" hidden="1">'Tab 3. Predoc 1st Yr 2022-23'!$A$4:$AQ$4</definedName>
    <definedName name="_xlnm._FilterDatabase" localSheetId="9" hidden="1">'Tab 8. Predoc Total 2022-23'!$A$4:$AQ$76</definedName>
    <definedName name="_ftn1" localSheetId="1">Notes!$A$8</definedName>
    <definedName name="_ftnref1" localSheetId="1">Notes!$A$3</definedName>
    <definedName name="_xlnm.Print_Area" localSheetId="1">Notes!$A$1:$B$9</definedName>
    <definedName name="_xlnm.Print_Area" localSheetId="2">'Tab 1. 1st Yr Trend'!$A$1:$I$29</definedName>
    <definedName name="_xlnm.Print_Area" localSheetId="11">'Tab 10. Grads Trend'!$A$1:$H$28</definedName>
    <definedName name="_xlnm.Print_Area" localSheetId="12">'Tab 11. Adv 2022 Grads'!$A$1:$I$230</definedName>
    <definedName name="_xlnm.Print_Area" localSheetId="13">'Tab 12. Predoc Grads Trends'!$A$1:$G$17</definedName>
    <definedName name="_xlnm.Print_Area" localSheetId="14">'Tab 13. Predoc 2022 Grads'!$A$1:$AQ$82</definedName>
    <definedName name="_xlnm.Print_Area" localSheetId="15">'Tab 14. Allied 2022 Grads'!$A$1:$I$52</definedName>
    <definedName name="_xlnm.Print_Area" localSheetId="16">'Tab 15. # of Programs Trend'!$A$1:$H$30</definedName>
    <definedName name="_xlnm.Print_Area" localSheetId="3">'Tab 2. Predoc 1st Yr Trend'!$A$1:$G$17</definedName>
    <definedName name="_xlnm.Print_Area" localSheetId="4">'Tab 3. Predoc 1st Yr 2022-23'!$A$1:$AQ$80</definedName>
    <definedName name="_xlnm.Print_Area" localSheetId="5">'Tab 4. Allied 1st Yr'!$A$1:$I$52</definedName>
    <definedName name="_xlnm.Print_Area" localSheetId="6">'Tab 5. Total Trend'!$A$1:$I$28</definedName>
    <definedName name="_xlnm.Print_Area" localSheetId="7">'Tab 6. Advanced Total'!$A$1:$I$230</definedName>
    <definedName name="_xlnm.Print_Area" localSheetId="8">'Tab 7. Predoc Total Trend'!$A$1:$G$17</definedName>
    <definedName name="_xlnm.Print_Area" localSheetId="9">'Tab 8. Predoc Total 2022-23'!$A$1:$AQ$79</definedName>
    <definedName name="_xlnm.Print_Area" localSheetId="10">'Tab 9. Allied Total'!$A$2:$I$52</definedName>
    <definedName name="_xlnm.Print_Area" localSheetId="0">TOC!$A$1:$A$30</definedName>
    <definedName name="_xlnm.Print_Titles" localSheetId="12">'Tab 11. Adv 2022 Grads'!$1:$3</definedName>
    <definedName name="_xlnm.Print_Titles" localSheetId="14">'Tab 13. Predoc 2022 Grads'!$A:$C,'Tab 13. Predoc 2022 Grads'!$1:$4</definedName>
    <definedName name="_xlnm.Print_Titles" localSheetId="4">'Tab 3. Predoc 1st Yr 2022-23'!$A:$C</definedName>
    <definedName name="_xlnm.Print_Titles" localSheetId="7">'Tab 6. Advanced Total'!$1:$3</definedName>
    <definedName name="_xlnm.Print_Titles" localSheetId="9">'Tab 8. Predoc Total 2022-23'!$A:$C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74" i="17" l="1"/>
  <c r="AM73" i="17"/>
  <c r="AM72" i="17"/>
  <c r="AM71" i="17"/>
  <c r="AM70" i="17"/>
  <c r="AM69" i="17"/>
  <c r="AM68" i="17"/>
  <c r="AM67" i="17"/>
  <c r="AM66" i="17"/>
  <c r="AM65" i="17"/>
  <c r="AM64" i="17"/>
  <c r="AM63" i="17"/>
  <c r="AM62" i="17"/>
  <c r="AM61" i="17"/>
  <c r="AM60" i="17"/>
  <c r="AM59" i="17"/>
  <c r="AM58" i="17"/>
  <c r="AM57" i="17"/>
  <c r="AM56" i="17"/>
  <c r="AM55" i="17"/>
  <c r="AM54" i="17"/>
  <c r="AM53" i="17"/>
  <c r="AM52" i="17"/>
  <c r="AM51" i="17"/>
  <c r="AM50" i="17"/>
  <c r="AM49" i="17"/>
  <c r="AM48" i="17"/>
  <c r="AM47" i="17"/>
  <c r="AM46" i="17"/>
  <c r="AM45" i="17"/>
  <c r="AM44" i="17"/>
  <c r="AM43" i="17"/>
  <c r="AM42" i="17"/>
  <c r="AM41" i="17"/>
  <c r="AM40" i="17"/>
  <c r="AM39" i="17"/>
  <c r="AM38" i="17"/>
  <c r="AM37" i="17"/>
  <c r="AM36" i="17"/>
  <c r="AM35" i="17"/>
  <c r="AM34" i="17"/>
  <c r="AM33" i="17"/>
  <c r="AM32" i="17"/>
  <c r="AM31" i="17"/>
  <c r="AM30" i="17"/>
  <c r="AM29" i="17"/>
  <c r="AM28" i="17"/>
  <c r="AM27" i="17"/>
  <c r="AM26" i="17"/>
  <c r="AM25" i="17"/>
  <c r="AM24" i="17"/>
  <c r="AM23" i="17"/>
  <c r="AM22" i="17"/>
  <c r="AM21" i="17"/>
  <c r="AM20" i="17"/>
  <c r="AM19" i="17"/>
  <c r="AM18" i="17"/>
  <c r="AM17" i="17"/>
  <c r="AM16" i="17"/>
  <c r="AM15" i="17"/>
  <c r="AM14" i="17"/>
  <c r="AM13" i="17"/>
  <c r="AM12" i="17"/>
  <c r="AM11" i="17"/>
  <c r="AM10" i="17"/>
  <c r="AM9" i="17"/>
  <c r="AM8" i="17"/>
  <c r="AM7" i="17"/>
  <c r="AM6" i="17"/>
  <c r="AM5" i="17"/>
  <c r="AI74" i="17"/>
  <c r="AI73" i="17"/>
  <c r="AI72" i="17"/>
  <c r="AI71" i="17"/>
  <c r="AI70" i="17"/>
  <c r="AI69" i="17"/>
  <c r="AI68" i="17"/>
  <c r="AI67" i="17"/>
  <c r="AI66" i="17"/>
  <c r="AI65" i="17"/>
  <c r="AI64" i="17"/>
  <c r="AI63" i="17"/>
  <c r="AI62" i="17"/>
  <c r="AI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E74" i="17"/>
  <c r="AE73" i="17"/>
  <c r="AE72" i="17"/>
  <c r="AE71" i="17"/>
  <c r="AE70" i="17"/>
  <c r="AE69" i="17"/>
  <c r="AE68" i="17"/>
  <c r="AE67" i="17"/>
  <c r="AE66" i="17"/>
  <c r="AE65" i="17"/>
  <c r="AE64" i="17"/>
  <c r="AE63" i="17"/>
  <c r="AE62" i="17"/>
  <c r="AE61" i="17"/>
  <c r="AE60" i="17"/>
  <c r="AE59" i="17"/>
  <c r="AE58" i="17"/>
  <c r="AE57" i="17"/>
  <c r="AE56" i="17"/>
  <c r="AE55" i="17"/>
  <c r="AE54" i="17"/>
  <c r="AE53" i="17"/>
  <c r="AE52" i="17"/>
  <c r="AE51" i="17"/>
  <c r="AE50" i="17"/>
  <c r="AE49" i="17"/>
  <c r="AE48" i="17"/>
  <c r="AE47" i="17"/>
  <c r="AE46" i="17"/>
  <c r="AE45" i="17"/>
  <c r="AE44" i="17"/>
  <c r="AE43" i="17"/>
  <c r="AE42" i="17"/>
  <c r="AE41" i="17"/>
  <c r="AE40" i="17"/>
  <c r="AE39" i="17"/>
  <c r="AE38" i="17"/>
  <c r="AE37" i="17"/>
  <c r="AE36" i="17"/>
  <c r="AE35" i="17"/>
  <c r="AE34" i="17"/>
  <c r="AE33" i="17"/>
  <c r="AE32" i="17"/>
  <c r="AE31" i="17"/>
  <c r="AE30" i="17"/>
  <c r="AE29" i="17"/>
  <c r="AE28" i="17"/>
  <c r="AE27" i="17"/>
  <c r="AE26" i="17"/>
  <c r="AE25" i="17"/>
  <c r="AE24" i="17"/>
  <c r="AE23" i="17"/>
  <c r="AE22" i="17"/>
  <c r="AE21" i="17"/>
  <c r="AE20" i="17"/>
  <c r="AE19" i="17"/>
  <c r="AE18" i="17"/>
  <c r="AE17" i="17"/>
  <c r="AE16" i="17"/>
  <c r="AE15" i="17"/>
  <c r="AE14" i="17"/>
  <c r="AE13" i="17"/>
  <c r="AE12" i="17"/>
  <c r="AE11" i="17"/>
  <c r="AE10" i="17"/>
  <c r="AE9" i="17"/>
  <c r="AE8" i="17"/>
  <c r="AE7" i="17"/>
  <c r="AE6" i="17"/>
  <c r="AE5" i="17"/>
  <c r="AA74" i="17"/>
  <c r="AA73" i="17"/>
  <c r="AA72" i="17"/>
  <c r="AA71" i="17"/>
  <c r="AA70" i="17"/>
  <c r="AA69" i="17"/>
  <c r="AA68" i="17"/>
  <c r="AA67" i="17"/>
  <c r="AA66" i="17"/>
  <c r="AA65" i="17"/>
  <c r="AA64" i="17"/>
  <c r="AA63" i="17"/>
  <c r="AA62" i="17"/>
  <c r="AA61" i="17"/>
  <c r="AA60" i="17"/>
  <c r="AA59" i="17"/>
  <c r="AA58" i="17"/>
  <c r="AA57" i="17"/>
  <c r="AA56" i="17"/>
  <c r="AA55" i="17"/>
  <c r="AA54" i="17"/>
  <c r="AA53" i="17"/>
  <c r="AA52" i="17"/>
  <c r="AA51" i="17"/>
  <c r="AA50" i="17"/>
  <c r="AA49" i="17"/>
  <c r="AA48" i="17"/>
  <c r="AA47" i="17"/>
  <c r="AA46" i="17"/>
  <c r="AA45" i="17"/>
  <c r="AA44" i="17"/>
  <c r="AA43" i="17"/>
  <c r="AA42" i="17"/>
  <c r="AA41" i="17"/>
  <c r="AA40" i="17"/>
  <c r="AA39" i="17"/>
  <c r="AA38" i="17"/>
  <c r="AA37" i="17"/>
  <c r="AA36" i="17"/>
  <c r="AA35" i="17"/>
  <c r="AA34" i="17"/>
  <c r="AA33" i="17"/>
  <c r="AA32" i="17"/>
  <c r="AA31" i="17"/>
  <c r="AA30" i="17"/>
  <c r="AA29" i="17"/>
  <c r="AA28" i="17"/>
  <c r="AA27" i="17"/>
  <c r="AA26" i="17"/>
  <c r="AA25" i="17"/>
  <c r="AA24" i="17"/>
  <c r="AA23" i="17"/>
  <c r="AA22" i="17"/>
  <c r="AA21" i="17"/>
  <c r="AA20" i="17"/>
  <c r="AA19" i="17"/>
  <c r="AA18" i="17"/>
  <c r="AA17" i="17"/>
  <c r="AA16" i="17"/>
  <c r="AA15" i="17"/>
  <c r="AA14" i="17"/>
  <c r="AA13" i="17"/>
  <c r="AA12" i="17"/>
  <c r="AA11" i="17"/>
  <c r="AA10" i="17"/>
  <c r="AA9" i="17"/>
  <c r="AA8" i="17"/>
  <c r="AA7" i="17"/>
  <c r="AA6" i="17"/>
  <c r="AA5" i="17"/>
  <c r="W74" i="17"/>
  <c r="W73" i="17"/>
  <c r="W72" i="17"/>
  <c r="W71" i="17"/>
  <c r="W70" i="17"/>
  <c r="W69" i="17"/>
  <c r="W68" i="17"/>
  <c r="W67" i="17"/>
  <c r="W66" i="17"/>
  <c r="W65" i="17"/>
  <c r="W64" i="17"/>
  <c r="W63" i="17"/>
  <c r="W62" i="17"/>
  <c r="W61" i="17"/>
  <c r="W60" i="17"/>
  <c r="W59" i="17"/>
  <c r="W58" i="17"/>
  <c r="W57" i="17"/>
  <c r="W56" i="17"/>
  <c r="W55" i="17"/>
  <c r="W54" i="17"/>
  <c r="W53" i="17"/>
  <c r="W52" i="17"/>
  <c r="W51" i="17"/>
  <c r="W50" i="17"/>
  <c r="W49" i="17"/>
  <c r="W48" i="17"/>
  <c r="W47" i="17"/>
  <c r="W46" i="17"/>
  <c r="W45" i="17"/>
  <c r="W44" i="17"/>
  <c r="W43" i="17"/>
  <c r="W42" i="17"/>
  <c r="W41" i="17"/>
  <c r="W40" i="17"/>
  <c r="W39" i="17"/>
  <c r="W38" i="17"/>
  <c r="W37" i="17"/>
  <c r="W36" i="17"/>
  <c r="W35" i="17"/>
  <c r="W34" i="17"/>
  <c r="W33" i="17"/>
  <c r="W32" i="17"/>
  <c r="W31" i="17"/>
  <c r="W30" i="17"/>
  <c r="W29" i="17"/>
  <c r="W28" i="17"/>
  <c r="W27" i="17"/>
  <c r="W26" i="17"/>
  <c r="W25" i="17"/>
  <c r="W24" i="17"/>
  <c r="W23" i="17"/>
  <c r="W22" i="17"/>
  <c r="W21" i="17"/>
  <c r="W20" i="17"/>
  <c r="W19" i="17"/>
  <c r="W18" i="17"/>
  <c r="W17" i="17"/>
  <c r="W16" i="17"/>
  <c r="W15" i="17"/>
  <c r="W14" i="17"/>
  <c r="W13" i="17"/>
  <c r="W12" i="17"/>
  <c r="W11" i="17"/>
  <c r="W10" i="17"/>
  <c r="W9" i="17"/>
  <c r="W8" i="17"/>
  <c r="W7" i="17"/>
  <c r="W6" i="17"/>
  <c r="W5" i="17"/>
  <c r="S74" i="17"/>
  <c r="S73" i="17"/>
  <c r="S72" i="17"/>
  <c r="S71" i="17"/>
  <c r="S70" i="17"/>
  <c r="S69" i="17"/>
  <c r="S68" i="17"/>
  <c r="S67" i="17"/>
  <c r="S66" i="17"/>
  <c r="S65" i="17"/>
  <c r="S64" i="17"/>
  <c r="S63" i="17"/>
  <c r="S62" i="17"/>
  <c r="S61" i="17"/>
  <c r="S60" i="17"/>
  <c r="S59" i="17"/>
  <c r="S58" i="17"/>
  <c r="S57" i="17"/>
  <c r="S56" i="17"/>
  <c r="S55" i="17"/>
  <c r="S54" i="17"/>
  <c r="S53" i="17"/>
  <c r="S52" i="17"/>
  <c r="S51" i="17"/>
  <c r="S50" i="17"/>
  <c r="S49" i="17"/>
  <c r="S48" i="17"/>
  <c r="S47" i="17"/>
  <c r="S46" i="17"/>
  <c r="S45" i="17"/>
  <c r="S44" i="17"/>
  <c r="S43" i="17"/>
  <c r="S42" i="17"/>
  <c r="S41" i="17"/>
  <c r="S40" i="17"/>
  <c r="S39" i="17"/>
  <c r="S38" i="17"/>
  <c r="S37" i="17"/>
  <c r="S36" i="17"/>
  <c r="S35" i="17"/>
  <c r="S34" i="17"/>
  <c r="S33" i="17"/>
  <c r="S32" i="17"/>
  <c r="S31" i="17"/>
  <c r="S30" i="17"/>
  <c r="S29" i="17"/>
  <c r="S28" i="17"/>
  <c r="S27" i="17"/>
  <c r="S26" i="17"/>
  <c r="S25" i="17"/>
  <c r="S24" i="17"/>
  <c r="S23" i="17"/>
  <c r="S22" i="17"/>
  <c r="S21" i="17"/>
  <c r="S20" i="17"/>
  <c r="S19" i="17"/>
  <c r="S18" i="17"/>
  <c r="S17" i="17"/>
  <c r="S16" i="17"/>
  <c r="S15" i="17"/>
  <c r="S14" i="17"/>
  <c r="S13" i="17"/>
  <c r="S12" i="17"/>
  <c r="S11" i="17"/>
  <c r="S10" i="17"/>
  <c r="S9" i="17"/>
  <c r="S8" i="17"/>
  <c r="S7" i="17"/>
  <c r="S6" i="17"/>
  <c r="S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O7" i="17"/>
  <c r="O6" i="17"/>
  <c r="O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AM73" i="14"/>
  <c r="AM72" i="14"/>
  <c r="AM71" i="14"/>
  <c r="AM70" i="14"/>
  <c r="AM69" i="14"/>
  <c r="AM68" i="14"/>
  <c r="AM67" i="14"/>
  <c r="AM66" i="14"/>
  <c r="AM65" i="14"/>
  <c r="AM64" i="14"/>
  <c r="AM63" i="14"/>
  <c r="AM62" i="14"/>
  <c r="AM61" i="14"/>
  <c r="AM60" i="14"/>
  <c r="AM59" i="14"/>
  <c r="AM58" i="14"/>
  <c r="AM57" i="14"/>
  <c r="AM56" i="14"/>
  <c r="AM55" i="14"/>
  <c r="AM54" i="14"/>
  <c r="AM53" i="14"/>
  <c r="AM52" i="14"/>
  <c r="AM51" i="14"/>
  <c r="AM50" i="14"/>
  <c r="AM49" i="14"/>
  <c r="AM48" i="14"/>
  <c r="AM47" i="14"/>
  <c r="AM46" i="14"/>
  <c r="AM45" i="14"/>
  <c r="AM44" i="14"/>
  <c r="AM43" i="14"/>
  <c r="AM42" i="14"/>
  <c r="AM41" i="14"/>
  <c r="AM40" i="14"/>
  <c r="AM39" i="14"/>
  <c r="AM38" i="14"/>
  <c r="AM37" i="14"/>
  <c r="AM36" i="14"/>
  <c r="AM35" i="14"/>
  <c r="AM34" i="14"/>
  <c r="AM33" i="14"/>
  <c r="AM32" i="14"/>
  <c r="AM31" i="14"/>
  <c r="AM30" i="14"/>
  <c r="AM29" i="14"/>
  <c r="AM28" i="14"/>
  <c r="AM27" i="14"/>
  <c r="AM26" i="14"/>
  <c r="AM25" i="14"/>
  <c r="AM24" i="14"/>
  <c r="AM23" i="14"/>
  <c r="AM22" i="14"/>
  <c r="AM21" i="14"/>
  <c r="AM20" i="14"/>
  <c r="AM19" i="14"/>
  <c r="AM18" i="14"/>
  <c r="AM17" i="14"/>
  <c r="AM16" i="14"/>
  <c r="AM15" i="14"/>
  <c r="AM14" i="14"/>
  <c r="AM13" i="14"/>
  <c r="AM12" i="14"/>
  <c r="AM11" i="14"/>
  <c r="AM10" i="14"/>
  <c r="AM9" i="14"/>
  <c r="AM8" i="14"/>
  <c r="AM7" i="14"/>
  <c r="AM6" i="14"/>
  <c r="AM5" i="14"/>
  <c r="AL74" i="14"/>
  <c r="AM74" i="14" s="1"/>
  <c r="AI73" i="14"/>
  <c r="AI72" i="14"/>
  <c r="AI71" i="14"/>
  <c r="AI70" i="14"/>
  <c r="AI69" i="14"/>
  <c r="AI68" i="14"/>
  <c r="AI67" i="14"/>
  <c r="AI66" i="14"/>
  <c r="AI65" i="14"/>
  <c r="AI64" i="14"/>
  <c r="AI63" i="14"/>
  <c r="AI62" i="14"/>
  <c r="AI61" i="14"/>
  <c r="AI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I35" i="14"/>
  <c r="AI34" i="14"/>
  <c r="AI33" i="14"/>
  <c r="AI32" i="14"/>
  <c r="AI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I6" i="14"/>
  <c r="AI5" i="14"/>
  <c r="AH74" i="14"/>
  <c r="AI74" i="14" s="1"/>
  <c r="AE73" i="14"/>
  <c r="AE72" i="14"/>
  <c r="AE71" i="14"/>
  <c r="AE70" i="14"/>
  <c r="AE69" i="14"/>
  <c r="AE68" i="14"/>
  <c r="AE67" i="14"/>
  <c r="AE66" i="14"/>
  <c r="AE65" i="14"/>
  <c r="AE64" i="14"/>
  <c r="AE63" i="14"/>
  <c r="AE62" i="14"/>
  <c r="AE61" i="14"/>
  <c r="AE60" i="14"/>
  <c r="AE59" i="14"/>
  <c r="AE58" i="14"/>
  <c r="AE57" i="14"/>
  <c r="AE56" i="14"/>
  <c r="AE55" i="14"/>
  <c r="AE54" i="14"/>
  <c r="AE53" i="14"/>
  <c r="AE52" i="14"/>
  <c r="AE51" i="14"/>
  <c r="AE50" i="14"/>
  <c r="AE49" i="14"/>
  <c r="AE48" i="14"/>
  <c r="AE47" i="14"/>
  <c r="AE46" i="14"/>
  <c r="AE45" i="14"/>
  <c r="AE44" i="14"/>
  <c r="AE43" i="14"/>
  <c r="AE42" i="14"/>
  <c r="AE41" i="14"/>
  <c r="AE40" i="14"/>
  <c r="AE39" i="14"/>
  <c r="AE38" i="14"/>
  <c r="AE37" i="14"/>
  <c r="AE36" i="14"/>
  <c r="AE35" i="14"/>
  <c r="AE34" i="14"/>
  <c r="AE33" i="14"/>
  <c r="AE32" i="14"/>
  <c r="AE31" i="14"/>
  <c r="AE30" i="14"/>
  <c r="AE29" i="14"/>
  <c r="AE28" i="14"/>
  <c r="AE27" i="14"/>
  <c r="AE26" i="14"/>
  <c r="AE25" i="14"/>
  <c r="AE24" i="14"/>
  <c r="AE23" i="14"/>
  <c r="AE22" i="14"/>
  <c r="AE21" i="14"/>
  <c r="AE20" i="14"/>
  <c r="AE19" i="14"/>
  <c r="AE18" i="14"/>
  <c r="AE17" i="14"/>
  <c r="AE16" i="14"/>
  <c r="AE15" i="14"/>
  <c r="AE14" i="14"/>
  <c r="AE13" i="14"/>
  <c r="AE12" i="14"/>
  <c r="AE11" i="14"/>
  <c r="AE10" i="14"/>
  <c r="AE9" i="14"/>
  <c r="AE8" i="14"/>
  <c r="AE7" i="14"/>
  <c r="AE6" i="14"/>
  <c r="AE5" i="14"/>
  <c r="AD74" i="14"/>
  <c r="AE74" i="14" s="1"/>
  <c r="AA73" i="14"/>
  <c r="AA72" i="14"/>
  <c r="AA71" i="14"/>
  <c r="AA70" i="14"/>
  <c r="AA69" i="14"/>
  <c r="AA68" i="14"/>
  <c r="AA67" i="14"/>
  <c r="AA66" i="14"/>
  <c r="AA65" i="14"/>
  <c r="AA64" i="14"/>
  <c r="AA63" i="14"/>
  <c r="AA62" i="14"/>
  <c r="AA61" i="14"/>
  <c r="AA60" i="14"/>
  <c r="AA59" i="14"/>
  <c r="AA58" i="14"/>
  <c r="AA57" i="14"/>
  <c r="AA56" i="14"/>
  <c r="AA55" i="14"/>
  <c r="AA54" i="14"/>
  <c r="AA53" i="14"/>
  <c r="AA52" i="14"/>
  <c r="AA51" i="14"/>
  <c r="AA50" i="14"/>
  <c r="AA49" i="14"/>
  <c r="AA48" i="14"/>
  <c r="AA47" i="14"/>
  <c r="AA46" i="14"/>
  <c r="AA45" i="14"/>
  <c r="AA44" i="14"/>
  <c r="AA43" i="14"/>
  <c r="AA42" i="14"/>
  <c r="AA41" i="14"/>
  <c r="AA40" i="14"/>
  <c r="AA39" i="14"/>
  <c r="AA38" i="14"/>
  <c r="AA37" i="14"/>
  <c r="AA36" i="14"/>
  <c r="AA35" i="14"/>
  <c r="AA34" i="14"/>
  <c r="AA33" i="14"/>
  <c r="AA32" i="14"/>
  <c r="AA31" i="14"/>
  <c r="AA30" i="14"/>
  <c r="AA29" i="14"/>
  <c r="AA28" i="14"/>
  <c r="AA27" i="14"/>
  <c r="AA26" i="14"/>
  <c r="AA25" i="14"/>
  <c r="AA24" i="14"/>
  <c r="AA23" i="14"/>
  <c r="AA22" i="14"/>
  <c r="AA21" i="14"/>
  <c r="AA20" i="14"/>
  <c r="AA19" i="14"/>
  <c r="AA18" i="14"/>
  <c r="AA17" i="14"/>
  <c r="AA16" i="14"/>
  <c r="AA15" i="14"/>
  <c r="AA14" i="14"/>
  <c r="AA13" i="14"/>
  <c r="AA12" i="14"/>
  <c r="AA11" i="14"/>
  <c r="AA10" i="14"/>
  <c r="AA9" i="14"/>
  <c r="AA8" i="14"/>
  <c r="AA7" i="14"/>
  <c r="AA6" i="14"/>
  <c r="AA5" i="14"/>
  <c r="Z74" i="14"/>
  <c r="AA74" i="14" s="1"/>
  <c r="W73" i="14"/>
  <c r="W72" i="14"/>
  <c r="W71" i="14"/>
  <c r="W70" i="14"/>
  <c r="W69" i="14"/>
  <c r="W68" i="14"/>
  <c r="W67" i="14"/>
  <c r="W66"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W16" i="14"/>
  <c r="W15" i="14"/>
  <c r="W14" i="14"/>
  <c r="W13" i="14"/>
  <c r="W12" i="14"/>
  <c r="W11" i="14"/>
  <c r="W10" i="14"/>
  <c r="W9" i="14"/>
  <c r="W8" i="14"/>
  <c r="W7" i="14"/>
  <c r="W6" i="14"/>
  <c r="W5" i="14"/>
  <c r="V74" i="14"/>
  <c r="W74" i="14" s="1"/>
  <c r="S73" i="14"/>
  <c r="S72" i="14"/>
  <c r="S71" i="14"/>
  <c r="S70" i="14"/>
  <c r="S69" i="14"/>
  <c r="S68" i="14"/>
  <c r="S67" i="14"/>
  <c r="S66"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S26" i="14"/>
  <c r="S25" i="14"/>
  <c r="S24" i="14"/>
  <c r="S23" i="14"/>
  <c r="S22" i="14"/>
  <c r="S21" i="14"/>
  <c r="S20" i="14"/>
  <c r="S19" i="14"/>
  <c r="S18" i="14"/>
  <c r="S17" i="14"/>
  <c r="S16" i="14"/>
  <c r="S15" i="14"/>
  <c r="S14" i="14"/>
  <c r="S13" i="14"/>
  <c r="S12" i="14"/>
  <c r="S11" i="14"/>
  <c r="S10" i="14"/>
  <c r="S9" i="14"/>
  <c r="S8" i="14"/>
  <c r="S7" i="14"/>
  <c r="S6" i="14"/>
  <c r="S5" i="14"/>
  <c r="R74" i="14"/>
  <c r="S74" i="14" s="1"/>
  <c r="O73" i="14"/>
  <c r="O72" i="14"/>
  <c r="O71" i="14"/>
  <c r="O70" i="14"/>
  <c r="O69" i="14"/>
  <c r="O68" i="14"/>
  <c r="O67" i="14"/>
  <c r="O66" i="14"/>
  <c r="O65" i="14"/>
  <c r="O64" i="14"/>
  <c r="O63" i="14"/>
  <c r="O62" i="14"/>
  <c r="O61" i="14"/>
  <c r="O60" i="14"/>
  <c r="O59" i="14"/>
  <c r="O58" i="14"/>
  <c r="O57" i="1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6" i="14"/>
  <c r="O5" i="14"/>
  <c r="N74" i="14"/>
  <c r="O74" i="14" s="1"/>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K6" i="14"/>
  <c r="K5" i="14"/>
  <c r="J74" i="14"/>
  <c r="K74" i="14" s="1"/>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F74" i="14"/>
  <c r="G74" i="14" s="1"/>
  <c r="AP75" i="26"/>
  <c r="AO75" i="26"/>
  <c r="AN75" i="26"/>
  <c r="AM74" i="26"/>
  <c r="AI74" i="26"/>
  <c r="AE74" i="26"/>
  <c r="AA74" i="26"/>
  <c r="W74" i="26"/>
  <c r="S74" i="26"/>
  <c r="O74" i="26"/>
  <c r="K74" i="26"/>
  <c r="G74" i="26"/>
  <c r="AM73" i="26"/>
  <c r="AI73" i="26"/>
  <c r="AE73" i="26"/>
  <c r="AA73" i="26"/>
  <c r="W73" i="26"/>
  <c r="S73" i="26"/>
  <c r="O73" i="26"/>
  <c r="K73" i="26"/>
  <c r="G73" i="26"/>
  <c r="AM72" i="26"/>
  <c r="AI72" i="26"/>
  <c r="AE72" i="26"/>
  <c r="AA72" i="26"/>
  <c r="W72" i="26"/>
  <c r="S72" i="26"/>
  <c r="O72" i="26"/>
  <c r="K72" i="26"/>
  <c r="G72" i="26"/>
  <c r="AM71" i="26"/>
  <c r="AI71" i="26"/>
  <c r="AE71" i="26"/>
  <c r="AA71" i="26"/>
  <c r="W71" i="26"/>
  <c r="S71" i="26"/>
  <c r="O71" i="26"/>
  <c r="K71" i="26"/>
  <c r="G71" i="26"/>
  <c r="AM70" i="26"/>
  <c r="AI70" i="26"/>
  <c r="AE70" i="26"/>
  <c r="AA70" i="26"/>
  <c r="W70" i="26"/>
  <c r="S70" i="26"/>
  <c r="O70" i="26"/>
  <c r="K70" i="26"/>
  <c r="G70" i="26"/>
  <c r="AM69" i="26"/>
  <c r="AI69" i="26"/>
  <c r="AE69" i="26"/>
  <c r="AA69" i="26"/>
  <c r="W69" i="26"/>
  <c r="S69" i="26"/>
  <c r="O69" i="26"/>
  <c r="K69" i="26"/>
  <c r="G69" i="26"/>
  <c r="AM68" i="26"/>
  <c r="AI68" i="26"/>
  <c r="AE68" i="26"/>
  <c r="AA68" i="26"/>
  <c r="W68" i="26"/>
  <c r="S68" i="26"/>
  <c r="O68" i="26"/>
  <c r="K68" i="26"/>
  <c r="G68" i="26"/>
  <c r="AM67" i="26"/>
  <c r="AI67" i="26"/>
  <c r="AE67" i="26"/>
  <c r="AA67" i="26"/>
  <c r="W67" i="26"/>
  <c r="S67" i="26"/>
  <c r="O67" i="26"/>
  <c r="K67" i="26"/>
  <c r="G67" i="26"/>
  <c r="AM66" i="26"/>
  <c r="AI66" i="26"/>
  <c r="AE66" i="26"/>
  <c r="AA66" i="26"/>
  <c r="W66" i="26"/>
  <c r="S66" i="26"/>
  <c r="O66" i="26"/>
  <c r="K66" i="26"/>
  <c r="G66" i="26"/>
  <c r="AM65" i="26"/>
  <c r="AI65" i="26"/>
  <c r="AE65" i="26"/>
  <c r="AA65" i="26"/>
  <c r="W65" i="26"/>
  <c r="S65" i="26"/>
  <c r="O65" i="26"/>
  <c r="K65" i="26"/>
  <c r="G65" i="26"/>
  <c r="AM64" i="26"/>
  <c r="AI64" i="26"/>
  <c r="AE64" i="26"/>
  <c r="AA64" i="26"/>
  <c r="W64" i="26"/>
  <c r="S64" i="26"/>
  <c r="O64" i="26"/>
  <c r="K64" i="26"/>
  <c r="G64" i="26"/>
  <c r="AM63" i="26"/>
  <c r="AI63" i="26"/>
  <c r="AE63" i="26"/>
  <c r="AA63" i="26"/>
  <c r="W63" i="26"/>
  <c r="S63" i="26"/>
  <c r="O63" i="26"/>
  <c r="K63" i="26"/>
  <c r="G63" i="26"/>
  <c r="AM62" i="26"/>
  <c r="AI62" i="26"/>
  <c r="AE62" i="26"/>
  <c r="AA62" i="26"/>
  <c r="W62" i="26"/>
  <c r="S62" i="26"/>
  <c r="O62" i="26"/>
  <c r="K62" i="26"/>
  <c r="G62" i="26"/>
  <c r="AM61" i="26"/>
  <c r="AI61" i="26"/>
  <c r="AE61" i="26"/>
  <c r="AA61" i="26"/>
  <c r="W61" i="26"/>
  <c r="S61" i="26"/>
  <c r="O61" i="26"/>
  <c r="K61" i="26"/>
  <c r="G61" i="26"/>
  <c r="AM60" i="26"/>
  <c r="AI60" i="26"/>
  <c r="AE60" i="26"/>
  <c r="AA60" i="26"/>
  <c r="W60" i="26"/>
  <c r="S60" i="26"/>
  <c r="O60" i="26"/>
  <c r="K60" i="26"/>
  <c r="G60" i="26"/>
  <c r="AM59" i="26"/>
  <c r="AI59" i="26"/>
  <c r="AE59" i="26"/>
  <c r="AA59" i="26"/>
  <c r="W59" i="26"/>
  <c r="S59" i="26"/>
  <c r="O59" i="26"/>
  <c r="K59" i="26"/>
  <c r="G59" i="26"/>
  <c r="AM58" i="26"/>
  <c r="AI58" i="26"/>
  <c r="AE58" i="26"/>
  <c r="AA58" i="26"/>
  <c r="W58" i="26"/>
  <c r="S58" i="26"/>
  <c r="O58" i="26"/>
  <c r="K58" i="26"/>
  <c r="G58" i="26"/>
  <c r="AM57" i="26"/>
  <c r="AI57" i="26"/>
  <c r="AE57" i="26"/>
  <c r="AA57" i="26"/>
  <c r="W57" i="26"/>
  <c r="S57" i="26"/>
  <c r="O57" i="26"/>
  <c r="K57" i="26"/>
  <c r="G57" i="26"/>
  <c r="AM56" i="26"/>
  <c r="AI56" i="26"/>
  <c r="AE56" i="26"/>
  <c r="AA56" i="26"/>
  <c r="W56" i="26"/>
  <c r="S56" i="26"/>
  <c r="O56" i="26"/>
  <c r="K56" i="26"/>
  <c r="G56" i="26"/>
  <c r="AM55" i="26"/>
  <c r="AI55" i="26"/>
  <c r="AE55" i="26"/>
  <c r="AA55" i="26"/>
  <c r="W55" i="26"/>
  <c r="S55" i="26"/>
  <c r="O55" i="26"/>
  <c r="K55" i="26"/>
  <c r="G55" i="26"/>
  <c r="AM54" i="26"/>
  <c r="AI54" i="26"/>
  <c r="AE54" i="26"/>
  <c r="AA54" i="26"/>
  <c r="W54" i="26"/>
  <c r="S54" i="26"/>
  <c r="O54" i="26"/>
  <c r="K54" i="26"/>
  <c r="G54" i="26"/>
  <c r="AM53" i="26"/>
  <c r="AI53" i="26"/>
  <c r="AE53" i="26"/>
  <c r="AA53" i="26"/>
  <c r="W53" i="26"/>
  <c r="S53" i="26"/>
  <c r="O53" i="26"/>
  <c r="K53" i="26"/>
  <c r="G53" i="26"/>
  <c r="AM52" i="26"/>
  <c r="AI52" i="26"/>
  <c r="AE52" i="26"/>
  <c r="AA52" i="26"/>
  <c r="W52" i="26"/>
  <c r="S52" i="26"/>
  <c r="O52" i="26"/>
  <c r="K52" i="26"/>
  <c r="G52" i="26"/>
  <c r="AM51" i="26"/>
  <c r="AI51" i="26"/>
  <c r="AE51" i="26"/>
  <c r="AA51" i="26"/>
  <c r="W51" i="26"/>
  <c r="S51" i="26"/>
  <c r="O51" i="26"/>
  <c r="K51" i="26"/>
  <c r="G51" i="26"/>
  <c r="AM50" i="26"/>
  <c r="AI50" i="26"/>
  <c r="AE50" i="26"/>
  <c r="AA50" i="26"/>
  <c r="W50" i="26"/>
  <c r="S50" i="26"/>
  <c r="O50" i="26"/>
  <c r="K50" i="26"/>
  <c r="G50" i="26"/>
  <c r="AM49" i="26"/>
  <c r="AI49" i="26"/>
  <c r="AE49" i="26"/>
  <c r="AA49" i="26"/>
  <c r="W49" i="26"/>
  <c r="S49" i="26"/>
  <c r="O49" i="26"/>
  <c r="K49" i="26"/>
  <c r="G49" i="26"/>
  <c r="AM48" i="26"/>
  <c r="AI48" i="26"/>
  <c r="AE48" i="26"/>
  <c r="AA48" i="26"/>
  <c r="W48" i="26"/>
  <c r="S48" i="26"/>
  <c r="O48" i="26"/>
  <c r="K48" i="26"/>
  <c r="G48" i="26"/>
  <c r="AM47" i="26"/>
  <c r="AI47" i="26"/>
  <c r="AE47" i="26"/>
  <c r="AA47" i="26"/>
  <c r="W47" i="26"/>
  <c r="S47" i="26"/>
  <c r="O47" i="26"/>
  <c r="K47" i="26"/>
  <c r="G47" i="26"/>
  <c r="AM46" i="26"/>
  <c r="AI46" i="26"/>
  <c r="AE46" i="26"/>
  <c r="AA46" i="26"/>
  <c r="W46" i="26"/>
  <c r="S46" i="26"/>
  <c r="O46" i="26"/>
  <c r="K46" i="26"/>
  <c r="G46" i="26"/>
  <c r="AM45" i="26"/>
  <c r="AI45" i="26"/>
  <c r="AE45" i="26"/>
  <c r="AA45" i="26"/>
  <c r="W45" i="26"/>
  <c r="S45" i="26"/>
  <c r="O45" i="26"/>
  <c r="K45" i="26"/>
  <c r="G45" i="26"/>
  <c r="AM44" i="26"/>
  <c r="AI44" i="26"/>
  <c r="AE44" i="26"/>
  <c r="AA44" i="26"/>
  <c r="W44" i="26"/>
  <c r="S44" i="26"/>
  <c r="O44" i="26"/>
  <c r="K44" i="26"/>
  <c r="G44" i="26"/>
  <c r="AM43" i="26"/>
  <c r="AI43" i="26"/>
  <c r="AE43" i="26"/>
  <c r="AA43" i="26"/>
  <c r="W43" i="26"/>
  <c r="S43" i="26"/>
  <c r="O43" i="26"/>
  <c r="K43" i="26"/>
  <c r="G43" i="26"/>
  <c r="AM42" i="26"/>
  <c r="AI42" i="26"/>
  <c r="AE42" i="26"/>
  <c r="AA42" i="26"/>
  <c r="W42" i="26"/>
  <c r="S42" i="26"/>
  <c r="O42" i="26"/>
  <c r="K42" i="26"/>
  <c r="G42" i="26"/>
  <c r="AM41" i="26"/>
  <c r="AI41" i="26"/>
  <c r="AE41" i="26"/>
  <c r="AA41" i="26"/>
  <c r="W41" i="26"/>
  <c r="S41" i="26"/>
  <c r="O41" i="26"/>
  <c r="K41" i="26"/>
  <c r="G41" i="26"/>
  <c r="AM40" i="26"/>
  <c r="AI40" i="26"/>
  <c r="AE40" i="26"/>
  <c r="AA40" i="26"/>
  <c r="W40" i="26"/>
  <c r="S40" i="26"/>
  <c r="O40" i="26"/>
  <c r="K40" i="26"/>
  <c r="G40" i="26"/>
  <c r="AM39" i="26"/>
  <c r="AI39" i="26"/>
  <c r="AE39" i="26"/>
  <c r="AA39" i="26"/>
  <c r="W39" i="26"/>
  <c r="S39" i="26"/>
  <c r="O39" i="26"/>
  <c r="K39" i="26"/>
  <c r="G39" i="26"/>
  <c r="AM38" i="26"/>
  <c r="AI38" i="26"/>
  <c r="AE38" i="26"/>
  <c r="AA38" i="26"/>
  <c r="W38" i="26"/>
  <c r="S38" i="26"/>
  <c r="O38" i="26"/>
  <c r="K38" i="26"/>
  <c r="G38" i="26"/>
  <c r="AM37" i="26"/>
  <c r="AI37" i="26"/>
  <c r="AE37" i="26"/>
  <c r="AA37" i="26"/>
  <c r="W37" i="26"/>
  <c r="S37" i="26"/>
  <c r="O37" i="26"/>
  <c r="K37" i="26"/>
  <c r="G37" i="26"/>
  <c r="AM36" i="26"/>
  <c r="AI36" i="26"/>
  <c r="AE36" i="26"/>
  <c r="AA36" i="26"/>
  <c r="W36" i="26"/>
  <c r="S36" i="26"/>
  <c r="O36" i="26"/>
  <c r="K36" i="26"/>
  <c r="G36" i="26"/>
  <c r="AM35" i="26"/>
  <c r="AI35" i="26"/>
  <c r="AE35" i="26"/>
  <c r="AA35" i="26"/>
  <c r="W35" i="26"/>
  <c r="S35" i="26"/>
  <c r="O35" i="26"/>
  <c r="K35" i="26"/>
  <c r="G35" i="26"/>
  <c r="AM34" i="26"/>
  <c r="AI34" i="26"/>
  <c r="AE34" i="26"/>
  <c r="AA34" i="26"/>
  <c r="W34" i="26"/>
  <c r="S34" i="26"/>
  <c r="O34" i="26"/>
  <c r="K34" i="26"/>
  <c r="G34" i="26"/>
  <c r="AM33" i="26"/>
  <c r="AI33" i="26"/>
  <c r="AE33" i="26"/>
  <c r="AA33" i="26"/>
  <c r="W33" i="26"/>
  <c r="S33" i="26"/>
  <c r="O33" i="26"/>
  <c r="K33" i="26"/>
  <c r="G33" i="26"/>
  <c r="AM32" i="26"/>
  <c r="AI32" i="26"/>
  <c r="AE32" i="26"/>
  <c r="AA32" i="26"/>
  <c r="W32" i="26"/>
  <c r="S32" i="26"/>
  <c r="O32" i="26"/>
  <c r="K32" i="26"/>
  <c r="G32" i="26"/>
  <c r="AM31" i="26"/>
  <c r="AI31" i="26"/>
  <c r="AE31" i="26"/>
  <c r="AA31" i="26"/>
  <c r="W31" i="26"/>
  <c r="S31" i="26"/>
  <c r="O31" i="26"/>
  <c r="K31" i="26"/>
  <c r="G31" i="26"/>
  <c r="AM30" i="26"/>
  <c r="AI30" i="26"/>
  <c r="AE30" i="26"/>
  <c r="AA30" i="26"/>
  <c r="W30" i="26"/>
  <c r="S30" i="26"/>
  <c r="O30" i="26"/>
  <c r="K30" i="26"/>
  <c r="G30" i="26"/>
  <c r="AM29" i="26"/>
  <c r="AI29" i="26"/>
  <c r="AE29" i="26"/>
  <c r="AA29" i="26"/>
  <c r="W29" i="26"/>
  <c r="S29" i="26"/>
  <c r="O29" i="26"/>
  <c r="K29" i="26"/>
  <c r="G29" i="26"/>
  <c r="AM28" i="26"/>
  <c r="AI28" i="26"/>
  <c r="AE28" i="26"/>
  <c r="AA28" i="26"/>
  <c r="W28" i="26"/>
  <c r="S28" i="26"/>
  <c r="O28" i="26"/>
  <c r="K28" i="26"/>
  <c r="G28" i="26"/>
  <c r="AM27" i="26"/>
  <c r="AI27" i="26"/>
  <c r="AE27" i="26"/>
  <c r="AA27" i="26"/>
  <c r="W27" i="26"/>
  <c r="S27" i="26"/>
  <c r="O27" i="26"/>
  <c r="K27" i="26"/>
  <c r="G27" i="26"/>
  <c r="AM26" i="26"/>
  <c r="AI26" i="26"/>
  <c r="AE26" i="26"/>
  <c r="AA26" i="26"/>
  <c r="W26" i="26"/>
  <c r="S26" i="26"/>
  <c r="O26" i="26"/>
  <c r="K26" i="26"/>
  <c r="G26" i="26"/>
  <c r="AM25" i="26"/>
  <c r="AI25" i="26"/>
  <c r="AE25" i="26"/>
  <c r="AA25" i="26"/>
  <c r="W25" i="26"/>
  <c r="S25" i="26"/>
  <c r="O25" i="26"/>
  <c r="K25" i="26"/>
  <c r="G25" i="26"/>
  <c r="AM24" i="26"/>
  <c r="AI24" i="26"/>
  <c r="AE24" i="26"/>
  <c r="AA24" i="26"/>
  <c r="W24" i="26"/>
  <c r="S24" i="26"/>
  <c r="O24" i="26"/>
  <c r="K24" i="26"/>
  <c r="G24" i="26"/>
  <c r="AM23" i="26"/>
  <c r="AI23" i="26"/>
  <c r="AE23" i="26"/>
  <c r="AA23" i="26"/>
  <c r="W23" i="26"/>
  <c r="S23" i="26"/>
  <c r="O23" i="26"/>
  <c r="K23" i="26"/>
  <c r="G23" i="26"/>
  <c r="AM22" i="26"/>
  <c r="AI22" i="26"/>
  <c r="AE22" i="26"/>
  <c r="AA22" i="26"/>
  <c r="W22" i="26"/>
  <c r="S22" i="26"/>
  <c r="O22" i="26"/>
  <c r="K22" i="26"/>
  <c r="G22" i="26"/>
  <c r="AM21" i="26"/>
  <c r="AI21" i="26"/>
  <c r="AE21" i="26"/>
  <c r="AA21" i="26"/>
  <c r="W21" i="26"/>
  <c r="S21" i="26"/>
  <c r="O21" i="26"/>
  <c r="K21" i="26"/>
  <c r="G21" i="26"/>
  <c r="AM20" i="26"/>
  <c r="AI20" i="26"/>
  <c r="AE20" i="26"/>
  <c r="AA20" i="26"/>
  <c r="W20" i="26"/>
  <c r="S20" i="26"/>
  <c r="O20" i="26"/>
  <c r="K20" i="26"/>
  <c r="G20" i="26"/>
  <c r="AM19" i="26"/>
  <c r="AI19" i="26"/>
  <c r="AE19" i="26"/>
  <c r="AA19" i="26"/>
  <c r="W19" i="26"/>
  <c r="S19" i="26"/>
  <c r="O19" i="26"/>
  <c r="K19" i="26"/>
  <c r="G19" i="26"/>
  <c r="AM18" i="26"/>
  <c r="AI18" i="26"/>
  <c r="AE18" i="26"/>
  <c r="AA18" i="26"/>
  <c r="W18" i="26"/>
  <c r="S18" i="26"/>
  <c r="O18" i="26"/>
  <c r="K18" i="26"/>
  <c r="G18" i="26"/>
  <c r="AM17" i="26"/>
  <c r="AI17" i="26"/>
  <c r="AE17" i="26"/>
  <c r="AA17" i="26"/>
  <c r="W17" i="26"/>
  <c r="S17" i="26"/>
  <c r="O17" i="26"/>
  <c r="K17" i="26"/>
  <c r="G17" i="26"/>
  <c r="AM16" i="26"/>
  <c r="AI16" i="26"/>
  <c r="AE16" i="26"/>
  <c r="AA16" i="26"/>
  <c r="W16" i="26"/>
  <c r="S16" i="26"/>
  <c r="O16" i="26"/>
  <c r="K16" i="26"/>
  <c r="G16" i="26"/>
  <c r="AM15" i="26"/>
  <c r="AI15" i="26"/>
  <c r="AE15" i="26"/>
  <c r="AA15" i="26"/>
  <c r="W15" i="26"/>
  <c r="S15" i="26"/>
  <c r="O15" i="26"/>
  <c r="K15" i="26"/>
  <c r="G15" i="26"/>
  <c r="AM14" i="26"/>
  <c r="AI14" i="26"/>
  <c r="AE14" i="26"/>
  <c r="AA14" i="26"/>
  <c r="W14" i="26"/>
  <c r="S14" i="26"/>
  <c r="O14" i="26"/>
  <c r="K14" i="26"/>
  <c r="G14" i="26"/>
  <c r="AM13" i="26"/>
  <c r="AI13" i="26"/>
  <c r="AE13" i="26"/>
  <c r="AA13" i="26"/>
  <c r="W13" i="26"/>
  <c r="S13" i="26"/>
  <c r="O13" i="26"/>
  <c r="K13" i="26"/>
  <c r="G13" i="26"/>
  <c r="AM12" i="26"/>
  <c r="AI12" i="26"/>
  <c r="AE12" i="26"/>
  <c r="AA12" i="26"/>
  <c r="W12" i="26"/>
  <c r="S12" i="26"/>
  <c r="O12" i="26"/>
  <c r="K12" i="26"/>
  <c r="G12" i="26"/>
  <c r="AM11" i="26"/>
  <c r="AI11" i="26"/>
  <c r="AE11" i="26"/>
  <c r="AA11" i="26"/>
  <c r="W11" i="26"/>
  <c r="S11" i="26"/>
  <c r="O11" i="26"/>
  <c r="K11" i="26"/>
  <c r="G11" i="26"/>
  <c r="AM10" i="26"/>
  <c r="AI10" i="26"/>
  <c r="AE10" i="26"/>
  <c r="AA10" i="26"/>
  <c r="W10" i="26"/>
  <c r="S10" i="26"/>
  <c r="O10" i="26"/>
  <c r="K10" i="26"/>
  <c r="G10" i="26"/>
  <c r="AM9" i="26"/>
  <c r="AI9" i="26"/>
  <c r="AE9" i="26"/>
  <c r="AA9" i="26"/>
  <c r="W9" i="26"/>
  <c r="S9" i="26"/>
  <c r="O9" i="26"/>
  <c r="K9" i="26"/>
  <c r="G9" i="26"/>
  <c r="AM8" i="26"/>
  <c r="AI8" i="26"/>
  <c r="AE8" i="26"/>
  <c r="AA8" i="26"/>
  <c r="W8" i="26"/>
  <c r="S8" i="26"/>
  <c r="O8" i="26"/>
  <c r="K8" i="26"/>
  <c r="G8" i="26"/>
  <c r="AM7" i="26"/>
  <c r="AI7" i="26"/>
  <c r="AE7" i="26"/>
  <c r="AA7" i="26"/>
  <c r="W7" i="26"/>
  <c r="S7" i="26"/>
  <c r="O7" i="26"/>
  <c r="K7" i="26"/>
  <c r="G7" i="26"/>
  <c r="AM6" i="26"/>
  <c r="AI6" i="26"/>
  <c r="AE6" i="26"/>
  <c r="AA6" i="26"/>
  <c r="W6" i="26"/>
  <c r="S6" i="26"/>
  <c r="O6" i="26"/>
  <c r="K6" i="26"/>
  <c r="G6" i="26"/>
  <c r="AM5" i="26"/>
  <c r="AI5" i="26"/>
  <c r="AE5" i="26"/>
  <c r="AA5" i="26"/>
  <c r="W5" i="26"/>
  <c r="S5" i="26"/>
  <c r="O5" i="26"/>
  <c r="K5" i="26"/>
  <c r="G5" i="26"/>
  <c r="G44" i="18"/>
  <c r="F47" i="18"/>
  <c r="G39" i="18" s="1"/>
  <c r="H39" i="7"/>
  <c r="H40" i="7"/>
  <c r="H41" i="7"/>
  <c r="H42" i="7"/>
  <c r="H43" i="7"/>
  <c r="H44" i="7"/>
  <c r="H45" i="7"/>
  <c r="H46" i="7"/>
  <c r="H38" i="7"/>
  <c r="F47" i="7"/>
  <c r="G46" i="7" s="1"/>
  <c r="H39" i="8"/>
  <c r="H40" i="8"/>
  <c r="H41" i="8"/>
  <c r="H42" i="8"/>
  <c r="H43" i="8"/>
  <c r="H44" i="8"/>
  <c r="H45" i="8"/>
  <c r="H46" i="8"/>
  <c r="H38" i="8"/>
  <c r="F47" i="8"/>
  <c r="G40" i="8" s="1"/>
  <c r="G42" i="8"/>
  <c r="G46" i="8"/>
  <c r="G139" i="25"/>
  <c r="F224" i="25"/>
  <c r="G217" i="25" s="1"/>
  <c r="D224" i="25"/>
  <c r="E222" i="25" s="1"/>
  <c r="B224" i="25"/>
  <c r="C219" i="25" s="1"/>
  <c r="H223" i="25"/>
  <c r="H222" i="25"/>
  <c r="H221" i="25"/>
  <c r="H220" i="25"/>
  <c r="H219" i="25"/>
  <c r="H218" i="25"/>
  <c r="H217" i="25"/>
  <c r="H216" i="25"/>
  <c r="H215" i="25"/>
  <c r="F210" i="25"/>
  <c r="G209" i="25" s="1"/>
  <c r="D210" i="25"/>
  <c r="E209" i="25" s="1"/>
  <c r="B210" i="25"/>
  <c r="C207" i="25" s="1"/>
  <c r="H209" i="25"/>
  <c r="H208" i="25"/>
  <c r="H207" i="25"/>
  <c r="H206" i="25"/>
  <c r="G206" i="25"/>
  <c r="C206" i="25"/>
  <c r="H205" i="25"/>
  <c r="C205" i="25"/>
  <c r="H204" i="25"/>
  <c r="H203" i="25"/>
  <c r="C203" i="25"/>
  <c r="H202" i="25"/>
  <c r="E202" i="25"/>
  <c r="C202" i="25"/>
  <c r="H201" i="25"/>
  <c r="F197" i="25"/>
  <c r="G191" i="25" s="1"/>
  <c r="D197" i="25"/>
  <c r="E189" i="25" s="1"/>
  <c r="B197" i="25"/>
  <c r="C194" i="25" s="1"/>
  <c r="H196" i="25"/>
  <c r="H195" i="25"/>
  <c r="H194" i="25"/>
  <c r="H193" i="25"/>
  <c r="H192" i="25"/>
  <c r="G192" i="25"/>
  <c r="H191" i="25"/>
  <c r="H190" i="25"/>
  <c r="H189" i="25"/>
  <c r="H188" i="25"/>
  <c r="F184" i="25"/>
  <c r="G183" i="25" s="1"/>
  <c r="D184" i="25"/>
  <c r="E183" i="25" s="1"/>
  <c r="B184" i="25"/>
  <c r="C182" i="25" s="1"/>
  <c r="H183" i="25"/>
  <c r="H182" i="25"/>
  <c r="H181" i="25"/>
  <c r="H180" i="25"/>
  <c r="H179" i="25"/>
  <c r="H178" i="25"/>
  <c r="H177" i="25"/>
  <c r="H176" i="25"/>
  <c r="H175" i="25"/>
  <c r="F171" i="25"/>
  <c r="G168" i="25" s="1"/>
  <c r="D171" i="25"/>
  <c r="E169" i="25" s="1"/>
  <c r="B171" i="25"/>
  <c r="C170" i="25" s="1"/>
  <c r="H170" i="25"/>
  <c r="H169" i="25"/>
  <c r="H168" i="25"/>
  <c r="H167" i="25"/>
  <c r="H166" i="25"/>
  <c r="H165" i="25"/>
  <c r="G165" i="25"/>
  <c r="H164" i="25"/>
  <c r="E164" i="25"/>
  <c r="H163" i="25"/>
  <c r="H162" i="25"/>
  <c r="F158" i="25"/>
  <c r="G154" i="25" s="1"/>
  <c r="D158" i="25"/>
  <c r="E153" i="25" s="1"/>
  <c r="B158" i="25"/>
  <c r="C157" i="25" s="1"/>
  <c r="H157" i="25"/>
  <c r="H156" i="25"/>
  <c r="H155" i="25"/>
  <c r="G155" i="25"/>
  <c r="H154" i="25"/>
  <c r="H153" i="25"/>
  <c r="H152" i="25"/>
  <c r="G152" i="25"/>
  <c r="H151" i="25"/>
  <c r="H150" i="25"/>
  <c r="H149" i="25"/>
  <c r="G149" i="25"/>
  <c r="F145" i="25"/>
  <c r="G140" i="25" s="1"/>
  <c r="D145" i="25"/>
  <c r="B145" i="25"/>
  <c r="H144" i="25"/>
  <c r="H143" i="25"/>
  <c r="H142" i="25"/>
  <c r="H141" i="25"/>
  <c r="H140" i="25"/>
  <c r="H139" i="25"/>
  <c r="H138" i="25"/>
  <c r="H137" i="25"/>
  <c r="H136" i="25"/>
  <c r="F132" i="25"/>
  <c r="G124" i="25" s="1"/>
  <c r="D132" i="25"/>
  <c r="E129" i="25" s="1"/>
  <c r="B132" i="25"/>
  <c r="C131" i="25" s="1"/>
  <c r="H131" i="25"/>
  <c r="H130" i="25"/>
  <c r="H129" i="25"/>
  <c r="H128" i="25"/>
  <c r="H127" i="25"/>
  <c r="E127" i="25"/>
  <c r="H126" i="25"/>
  <c r="G126" i="25"/>
  <c r="E126" i="25"/>
  <c r="H125" i="25"/>
  <c r="E125" i="25"/>
  <c r="H124" i="25"/>
  <c r="E124" i="25"/>
  <c r="H123" i="25"/>
  <c r="E123" i="25"/>
  <c r="F119" i="25"/>
  <c r="G112" i="25" s="1"/>
  <c r="D119" i="25"/>
  <c r="E116" i="25" s="1"/>
  <c r="B119" i="25"/>
  <c r="C114" i="25" s="1"/>
  <c r="H118" i="25"/>
  <c r="H117" i="25"/>
  <c r="H116" i="25"/>
  <c r="H115" i="25"/>
  <c r="H114" i="25"/>
  <c r="H113" i="25"/>
  <c r="H112" i="25"/>
  <c r="H111" i="25"/>
  <c r="H110" i="25"/>
  <c r="F106" i="25"/>
  <c r="G104" i="25" s="1"/>
  <c r="D106" i="25"/>
  <c r="E104" i="25" s="1"/>
  <c r="B106" i="25"/>
  <c r="C104" i="25" s="1"/>
  <c r="H105" i="25"/>
  <c r="G105" i="25"/>
  <c r="C105" i="25"/>
  <c r="H104" i="25"/>
  <c r="H103" i="25"/>
  <c r="C103" i="25"/>
  <c r="H102" i="25"/>
  <c r="G102" i="25"/>
  <c r="C102" i="25"/>
  <c r="H101" i="25"/>
  <c r="C101" i="25"/>
  <c r="H100" i="25"/>
  <c r="E100" i="25"/>
  <c r="C100" i="25"/>
  <c r="H99" i="25"/>
  <c r="G99" i="25"/>
  <c r="H98" i="25"/>
  <c r="G98" i="25"/>
  <c r="C98" i="25"/>
  <c r="H97" i="25"/>
  <c r="C97" i="25"/>
  <c r="F93" i="25"/>
  <c r="D93" i="25"/>
  <c r="E85" i="25" s="1"/>
  <c r="B93" i="25"/>
  <c r="C92" i="25" s="1"/>
  <c r="H92" i="25"/>
  <c r="H91" i="25"/>
  <c r="C91" i="25"/>
  <c r="H90" i="25"/>
  <c r="H89" i="25"/>
  <c r="H88" i="25"/>
  <c r="C88" i="25"/>
  <c r="H87" i="25"/>
  <c r="C87" i="25"/>
  <c r="H86" i="25"/>
  <c r="H85" i="25"/>
  <c r="H84" i="25"/>
  <c r="C84" i="25"/>
  <c r="F80" i="25"/>
  <c r="G79" i="25" s="1"/>
  <c r="D80" i="25"/>
  <c r="E78" i="25" s="1"/>
  <c r="B80" i="25"/>
  <c r="C78" i="25" s="1"/>
  <c r="H79" i="25"/>
  <c r="H78" i="25"/>
  <c r="H77" i="25"/>
  <c r="G77" i="25"/>
  <c r="H76" i="25"/>
  <c r="G76" i="25"/>
  <c r="H75" i="25"/>
  <c r="G75" i="25"/>
  <c r="H74" i="25"/>
  <c r="G74" i="25"/>
  <c r="H73" i="25"/>
  <c r="G73" i="25"/>
  <c r="H72" i="25"/>
  <c r="G72" i="25"/>
  <c r="H71" i="25"/>
  <c r="G71" i="25"/>
  <c r="F67" i="25"/>
  <c r="G64" i="25" s="1"/>
  <c r="D67" i="25"/>
  <c r="E64" i="25" s="1"/>
  <c r="B67" i="25"/>
  <c r="C66" i="25" s="1"/>
  <c r="H66" i="25"/>
  <c r="H65" i="25"/>
  <c r="H64" i="25"/>
  <c r="H63" i="25"/>
  <c r="H62" i="25"/>
  <c r="H61" i="25"/>
  <c r="G61" i="25"/>
  <c r="H60" i="25"/>
  <c r="H59" i="25"/>
  <c r="H58" i="25"/>
  <c r="F54" i="25"/>
  <c r="G52" i="25" s="1"/>
  <c r="D54" i="25"/>
  <c r="E49" i="25" s="1"/>
  <c r="B54" i="25"/>
  <c r="C53" i="25" s="1"/>
  <c r="H53" i="25"/>
  <c r="H52" i="25"/>
  <c r="H51" i="25"/>
  <c r="H50" i="25"/>
  <c r="H49" i="25"/>
  <c r="G49" i="25"/>
  <c r="H48" i="25"/>
  <c r="H47" i="25"/>
  <c r="G47" i="25"/>
  <c r="H46" i="25"/>
  <c r="H45" i="25"/>
  <c r="G45" i="25"/>
  <c r="F41" i="25"/>
  <c r="G35" i="25" s="1"/>
  <c r="D41" i="25"/>
  <c r="E37" i="25" s="1"/>
  <c r="B41" i="25"/>
  <c r="C37" i="25" s="1"/>
  <c r="H40" i="25"/>
  <c r="H39" i="25"/>
  <c r="G39" i="25"/>
  <c r="H38" i="25"/>
  <c r="E38" i="25"/>
  <c r="H37" i="25"/>
  <c r="H36" i="25"/>
  <c r="H35" i="25"/>
  <c r="H34" i="25"/>
  <c r="E34" i="25"/>
  <c r="H33" i="25"/>
  <c r="H32" i="25"/>
  <c r="G32" i="25"/>
  <c r="F28" i="25"/>
  <c r="D28" i="25"/>
  <c r="E141" i="25" s="1"/>
  <c r="B28" i="25"/>
  <c r="C138" i="25" s="1"/>
  <c r="H27" i="25"/>
  <c r="H26" i="25"/>
  <c r="H25" i="25"/>
  <c r="H24" i="25"/>
  <c r="H23" i="25"/>
  <c r="H22" i="25"/>
  <c r="H21" i="25"/>
  <c r="C21" i="25"/>
  <c r="H20" i="25"/>
  <c r="C20" i="25"/>
  <c r="H19" i="25"/>
  <c r="F15" i="25"/>
  <c r="G88" i="25" s="1"/>
  <c r="D15" i="25"/>
  <c r="E13" i="25" s="1"/>
  <c r="B15" i="25"/>
  <c r="C14" i="25" s="1"/>
  <c r="H14" i="25"/>
  <c r="H13" i="25"/>
  <c r="H12" i="25"/>
  <c r="G12" i="25"/>
  <c r="H11" i="25"/>
  <c r="H10" i="25"/>
  <c r="H9" i="25"/>
  <c r="H8" i="25"/>
  <c r="C8" i="25"/>
  <c r="H7" i="25"/>
  <c r="G7" i="25"/>
  <c r="H6" i="25"/>
  <c r="F224" i="24"/>
  <c r="G216" i="24" s="1"/>
  <c r="D224" i="24"/>
  <c r="E223" i="24" s="1"/>
  <c r="B224" i="24"/>
  <c r="C221" i="24" s="1"/>
  <c r="H223" i="24"/>
  <c r="H222" i="24"/>
  <c r="H221" i="24"/>
  <c r="H220" i="24"/>
  <c r="H219" i="24"/>
  <c r="H218" i="24"/>
  <c r="H217" i="24"/>
  <c r="H216" i="24"/>
  <c r="H215" i="24"/>
  <c r="H201" i="24"/>
  <c r="H202" i="24"/>
  <c r="H203" i="24"/>
  <c r="H204" i="24"/>
  <c r="H205" i="24"/>
  <c r="H206" i="24"/>
  <c r="H207" i="24"/>
  <c r="H208" i="24"/>
  <c r="H209" i="24"/>
  <c r="B210" i="24"/>
  <c r="C201" i="24" s="1"/>
  <c r="D210" i="24"/>
  <c r="E204" i="24" s="1"/>
  <c r="F210" i="24"/>
  <c r="G207" i="24" s="1"/>
  <c r="F184" i="24"/>
  <c r="G175" i="24" s="1"/>
  <c r="F197" i="24"/>
  <c r="G196" i="24" s="1"/>
  <c r="D197" i="24"/>
  <c r="E195" i="24" s="1"/>
  <c r="B197" i="24"/>
  <c r="C194" i="24" s="1"/>
  <c r="H196" i="24"/>
  <c r="H195" i="24"/>
  <c r="H194" i="24"/>
  <c r="H193" i="24"/>
  <c r="H192" i="24"/>
  <c r="H191" i="24"/>
  <c r="H190" i="24"/>
  <c r="H189" i="24"/>
  <c r="H188" i="24"/>
  <c r="E165" i="24"/>
  <c r="E156" i="24"/>
  <c r="C156" i="24"/>
  <c r="F171" i="24"/>
  <c r="G168" i="24" s="1"/>
  <c r="D171" i="24"/>
  <c r="E167" i="24" s="1"/>
  <c r="B171" i="24"/>
  <c r="C166" i="24" s="1"/>
  <c r="H170" i="24"/>
  <c r="H169" i="24"/>
  <c r="H168" i="24"/>
  <c r="H167" i="24"/>
  <c r="H166" i="24"/>
  <c r="H165" i="24"/>
  <c r="H164" i="24"/>
  <c r="H163" i="24"/>
  <c r="H162" i="24"/>
  <c r="F158" i="24"/>
  <c r="G151" i="24" s="1"/>
  <c r="D158" i="24"/>
  <c r="E150" i="24" s="1"/>
  <c r="B158" i="24"/>
  <c r="C157" i="24" s="1"/>
  <c r="H157" i="24"/>
  <c r="H156" i="24"/>
  <c r="H155" i="24"/>
  <c r="H154" i="24"/>
  <c r="H153" i="24"/>
  <c r="H152" i="24"/>
  <c r="H151" i="24"/>
  <c r="H150" i="24"/>
  <c r="H149" i="24"/>
  <c r="H32" i="24"/>
  <c r="H33" i="24"/>
  <c r="H34" i="24"/>
  <c r="H35" i="24"/>
  <c r="H36" i="24"/>
  <c r="H37" i="24"/>
  <c r="H38" i="24"/>
  <c r="H39" i="24"/>
  <c r="H40" i="24"/>
  <c r="B41" i="24"/>
  <c r="C36" i="24" s="1"/>
  <c r="D41" i="24"/>
  <c r="E38" i="24" s="1"/>
  <c r="F41" i="24"/>
  <c r="G33" i="24" s="1"/>
  <c r="D184" i="24"/>
  <c r="E183" i="24" s="1"/>
  <c r="B184" i="24"/>
  <c r="C181" i="24" s="1"/>
  <c r="H183" i="24"/>
  <c r="H182" i="24"/>
  <c r="H181" i="24"/>
  <c r="H180" i="24"/>
  <c r="H179" i="24"/>
  <c r="H178" i="24"/>
  <c r="H177" i="24"/>
  <c r="H176" i="24"/>
  <c r="H175" i="24"/>
  <c r="F145" i="24"/>
  <c r="G144" i="24" s="1"/>
  <c r="D145" i="24"/>
  <c r="E143" i="24" s="1"/>
  <c r="B145" i="24"/>
  <c r="C142" i="24" s="1"/>
  <c r="H144" i="24"/>
  <c r="H143" i="24"/>
  <c r="H142" i="24"/>
  <c r="H141" i="24"/>
  <c r="H140" i="24"/>
  <c r="H139" i="24"/>
  <c r="H138" i="24"/>
  <c r="H137" i="24"/>
  <c r="H136" i="24"/>
  <c r="F132" i="24"/>
  <c r="G124" i="24" s="1"/>
  <c r="D132" i="24"/>
  <c r="E131" i="24" s="1"/>
  <c r="B132" i="24"/>
  <c r="C130" i="24" s="1"/>
  <c r="H131" i="24"/>
  <c r="H130" i="24"/>
  <c r="H129" i="24"/>
  <c r="H128" i="24"/>
  <c r="H127" i="24"/>
  <c r="H126" i="24"/>
  <c r="H125" i="24"/>
  <c r="H124" i="24"/>
  <c r="H123" i="24"/>
  <c r="F119" i="24"/>
  <c r="G114" i="24" s="1"/>
  <c r="D119" i="24"/>
  <c r="E118" i="24" s="1"/>
  <c r="B119" i="24"/>
  <c r="C111" i="24" s="1"/>
  <c r="H118" i="24"/>
  <c r="H117" i="24"/>
  <c r="H116" i="24"/>
  <c r="H115" i="24"/>
  <c r="H114" i="24"/>
  <c r="H113" i="24"/>
  <c r="H112" i="24"/>
  <c r="H111" i="24"/>
  <c r="H110" i="24"/>
  <c r="F106" i="24"/>
  <c r="G101" i="24" s="1"/>
  <c r="D106" i="24"/>
  <c r="E101" i="24" s="1"/>
  <c r="B106" i="24"/>
  <c r="C100" i="24" s="1"/>
  <c r="H105" i="24"/>
  <c r="H104" i="24"/>
  <c r="H103" i="24"/>
  <c r="H102" i="24"/>
  <c r="H101" i="24"/>
  <c r="H100" i="24"/>
  <c r="H99" i="24"/>
  <c r="H98" i="24"/>
  <c r="H97" i="24"/>
  <c r="F93" i="24"/>
  <c r="D93" i="24"/>
  <c r="E91" i="24" s="1"/>
  <c r="B93" i="24"/>
  <c r="C88" i="24" s="1"/>
  <c r="H92" i="24"/>
  <c r="H91" i="24"/>
  <c r="H90" i="24"/>
  <c r="H89" i="24"/>
  <c r="H88" i="24"/>
  <c r="H87" i="24"/>
  <c r="H86" i="24"/>
  <c r="H85" i="24"/>
  <c r="H84" i="24"/>
  <c r="F80" i="24"/>
  <c r="G72" i="24" s="1"/>
  <c r="D80" i="24"/>
  <c r="E74" i="24" s="1"/>
  <c r="B80" i="24"/>
  <c r="C73" i="24" s="1"/>
  <c r="H79" i="24"/>
  <c r="H78" i="24"/>
  <c r="H77" i="24"/>
  <c r="H76" i="24"/>
  <c r="H75" i="24"/>
  <c r="H74" i="24"/>
  <c r="H73" i="24"/>
  <c r="H72" i="24"/>
  <c r="H71" i="24"/>
  <c r="F67" i="24"/>
  <c r="G62" i="24" s="1"/>
  <c r="D67" i="24"/>
  <c r="E64" i="24" s="1"/>
  <c r="B67" i="24"/>
  <c r="C62" i="24" s="1"/>
  <c r="H66" i="24"/>
  <c r="H65" i="24"/>
  <c r="H64" i="24"/>
  <c r="H63" i="24"/>
  <c r="H62" i="24"/>
  <c r="H61" i="24"/>
  <c r="H60" i="24"/>
  <c r="H59" i="24"/>
  <c r="H58" i="24"/>
  <c r="F54" i="24"/>
  <c r="G53" i="24" s="1"/>
  <c r="D54" i="24"/>
  <c r="E48" i="24" s="1"/>
  <c r="B54" i="24"/>
  <c r="C47" i="24" s="1"/>
  <c r="H53" i="24"/>
  <c r="H52" i="24"/>
  <c r="H51" i="24"/>
  <c r="H50" i="24"/>
  <c r="H49" i="24"/>
  <c r="H48" i="24"/>
  <c r="H47" i="24"/>
  <c r="H46" i="24"/>
  <c r="H45" i="24"/>
  <c r="F28" i="24"/>
  <c r="G27" i="24" s="1"/>
  <c r="D28" i="24"/>
  <c r="B28" i="24"/>
  <c r="C24" i="24" s="1"/>
  <c r="H27" i="24"/>
  <c r="H26" i="24"/>
  <c r="H25" i="24"/>
  <c r="H24" i="24"/>
  <c r="H23" i="24"/>
  <c r="H22" i="24"/>
  <c r="H21" i="24"/>
  <c r="H20" i="24"/>
  <c r="H19" i="24"/>
  <c r="F15" i="24"/>
  <c r="G14" i="24" s="1"/>
  <c r="D15" i="24"/>
  <c r="E11" i="24" s="1"/>
  <c r="B15" i="24"/>
  <c r="H14" i="24"/>
  <c r="H13" i="24"/>
  <c r="H12" i="24"/>
  <c r="H11" i="24"/>
  <c r="H10" i="24"/>
  <c r="H9" i="24"/>
  <c r="H8" i="24"/>
  <c r="H7" i="24"/>
  <c r="H6" i="24"/>
  <c r="G23" i="10"/>
  <c r="G24" i="10"/>
  <c r="G25" i="10"/>
  <c r="G8" i="10"/>
  <c r="G9" i="10"/>
  <c r="G10" i="10"/>
  <c r="G11" i="10"/>
  <c r="G12" i="10"/>
  <c r="G13" i="10"/>
  <c r="G14" i="10"/>
  <c r="G15" i="10"/>
  <c r="G16" i="10"/>
  <c r="G17" i="10"/>
  <c r="G18" i="10"/>
  <c r="G19" i="10"/>
  <c r="G20" i="10"/>
  <c r="G21" i="10"/>
  <c r="AP75" i="17"/>
  <c r="AO75" i="17"/>
  <c r="AN75" i="17"/>
  <c r="AO75" i="14"/>
  <c r="AN75" i="14"/>
  <c r="AP74" i="14"/>
  <c r="AP75" i="14" s="1"/>
  <c r="E7" i="25" l="1"/>
  <c r="G36" i="25"/>
  <c r="G97" i="25"/>
  <c r="C123" i="25"/>
  <c r="G150" i="25"/>
  <c r="C163" i="25"/>
  <c r="C176" i="25"/>
  <c r="G181" i="25"/>
  <c r="G189" i="25"/>
  <c r="G194" i="25"/>
  <c r="G138" i="25"/>
  <c r="G33" i="25"/>
  <c r="G40" i="25"/>
  <c r="G78" i="25"/>
  <c r="G100" i="25"/>
  <c r="C129" i="25"/>
  <c r="G176" i="25"/>
  <c r="G136" i="25"/>
  <c r="G137" i="25"/>
  <c r="C128" i="25"/>
  <c r="G37" i="25"/>
  <c r="E62" i="25"/>
  <c r="G103" i="25"/>
  <c r="G129" i="25"/>
  <c r="G157" i="25"/>
  <c r="C164" i="25"/>
  <c r="G190" i="25"/>
  <c r="G202" i="25"/>
  <c r="G144" i="25"/>
  <c r="C124" i="25"/>
  <c r="G143" i="25"/>
  <c r="E8" i="25"/>
  <c r="G34" i="25"/>
  <c r="G101" i="25"/>
  <c r="C127" i="25"/>
  <c r="C130" i="25"/>
  <c r="G178" i="25"/>
  <c r="G142" i="25"/>
  <c r="G38" i="25"/>
  <c r="G141" i="25"/>
  <c r="G145" i="25" s="1"/>
  <c r="E6" i="25"/>
  <c r="E9" i="25"/>
  <c r="C125" i="25"/>
  <c r="G204" i="25"/>
  <c r="G208" i="25"/>
  <c r="E217" i="25"/>
  <c r="E166" i="24"/>
  <c r="C141" i="24"/>
  <c r="G143" i="24"/>
  <c r="C155" i="24"/>
  <c r="G166" i="24"/>
  <c r="C204" i="24"/>
  <c r="C220" i="24"/>
  <c r="G167" i="24"/>
  <c r="E157" i="24"/>
  <c r="E222" i="24"/>
  <c r="C165" i="24"/>
  <c r="G208" i="24"/>
  <c r="C164" i="24"/>
  <c r="G43" i="7"/>
  <c r="G43" i="8"/>
  <c r="G39" i="8"/>
  <c r="G38" i="8"/>
  <c r="G45" i="7"/>
  <c r="G44" i="7"/>
  <c r="G43" i="18"/>
  <c r="G42" i="18"/>
  <c r="G46" i="18"/>
  <c r="G45" i="18"/>
  <c r="G41" i="18"/>
  <c r="G40" i="18"/>
  <c r="G38" i="18"/>
  <c r="G42" i="7"/>
  <c r="G41" i="7"/>
  <c r="G40" i="7"/>
  <c r="G38" i="7"/>
  <c r="G39" i="7"/>
  <c r="G45" i="8"/>
  <c r="G44" i="8"/>
  <c r="G41" i="8"/>
  <c r="G222" i="25"/>
  <c r="C216" i="25"/>
  <c r="E208" i="25"/>
  <c r="C201" i="25"/>
  <c r="C204" i="25"/>
  <c r="E163" i="25"/>
  <c r="C167" i="25"/>
  <c r="E130" i="25"/>
  <c r="E128" i="25"/>
  <c r="E132" i="25" s="1"/>
  <c r="E131" i="25"/>
  <c r="C126" i="25"/>
  <c r="C99" i="25"/>
  <c r="C85" i="25"/>
  <c r="C89" i="25"/>
  <c r="C86" i="25"/>
  <c r="C90" i="25"/>
  <c r="E74" i="25"/>
  <c r="E71" i="25"/>
  <c r="E75" i="25"/>
  <c r="E79" i="25"/>
  <c r="G48" i="25"/>
  <c r="C46" i="25"/>
  <c r="C49" i="25"/>
  <c r="C47" i="25"/>
  <c r="C50" i="25"/>
  <c r="C45" i="25"/>
  <c r="C48" i="25"/>
  <c r="C52" i="25"/>
  <c r="G13" i="25"/>
  <c r="G10" i="25"/>
  <c r="G90" i="25"/>
  <c r="E10" i="25"/>
  <c r="E11" i="25"/>
  <c r="E12" i="25"/>
  <c r="G218" i="25"/>
  <c r="G219" i="25"/>
  <c r="E218" i="25"/>
  <c r="E206" i="25"/>
  <c r="E204" i="25"/>
  <c r="C208" i="25"/>
  <c r="C179" i="25"/>
  <c r="E170" i="25"/>
  <c r="E166" i="25"/>
  <c r="E167" i="25"/>
  <c r="E150" i="25"/>
  <c r="E155" i="25"/>
  <c r="C151" i="25"/>
  <c r="C156" i="25"/>
  <c r="C150" i="25"/>
  <c r="C153" i="25"/>
  <c r="C155" i="25"/>
  <c r="E117" i="25"/>
  <c r="E110" i="25"/>
  <c r="E114" i="25"/>
  <c r="E118" i="25"/>
  <c r="E113" i="25"/>
  <c r="E111" i="25"/>
  <c r="E115" i="25"/>
  <c r="E112" i="25"/>
  <c r="C111" i="25"/>
  <c r="E98" i="25"/>
  <c r="E102" i="25"/>
  <c r="E97" i="25"/>
  <c r="E99" i="25"/>
  <c r="E101" i="25"/>
  <c r="E103" i="25"/>
  <c r="E105" i="25"/>
  <c r="E90" i="25"/>
  <c r="H80" i="25"/>
  <c r="I72" i="25" s="1"/>
  <c r="C72" i="25"/>
  <c r="C75" i="25"/>
  <c r="C59" i="25"/>
  <c r="C63" i="25"/>
  <c r="C60" i="25"/>
  <c r="G51" i="25"/>
  <c r="G46" i="25"/>
  <c r="G50" i="25"/>
  <c r="E46" i="25"/>
  <c r="E51" i="25"/>
  <c r="C51" i="25"/>
  <c r="E39" i="25"/>
  <c r="C36" i="25"/>
  <c r="C34" i="25"/>
  <c r="C26" i="25"/>
  <c r="C140" i="25"/>
  <c r="C23" i="25"/>
  <c r="G8" i="25"/>
  <c r="G14" i="25"/>
  <c r="G6" i="25"/>
  <c r="G11" i="25"/>
  <c r="G85" i="25"/>
  <c r="G9" i="25"/>
  <c r="E14" i="25"/>
  <c r="H15" i="25"/>
  <c r="I12" i="25" s="1"/>
  <c r="C7" i="25"/>
  <c r="C11" i="25"/>
  <c r="C140" i="24"/>
  <c r="E141" i="24"/>
  <c r="G142" i="24"/>
  <c r="C139" i="24"/>
  <c r="E140" i="24"/>
  <c r="G141" i="24"/>
  <c r="C138" i="24"/>
  <c r="E139" i="24"/>
  <c r="G140" i="24"/>
  <c r="C136" i="24"/>
  <c r="C137" i="24"/>
  <c r="E138" i="24"/>
  <c r="G139" i="24"/>
  <c r="E142" i="24"/>
  <c r="C144" i="24"/>
  <c r="E136" i="24"/>
  <c r="E137" i="24"/>
  <c r="G138" i="24"/>
  <c r="C143" i="24"/>
  <c r="E144" i="24"/>
  <c r="G136" i="24"/>
  <c r="G137" i="24"/>
  <c r="E215" i="25"/>
  <c r="E223" i="25"/>
  <c r="E216" i="25"/>
  <c r="E219" i="25"/>
  <c r="E221" i="25"/>
  <c r="E201" i="25"/>
  <c r="E203" i="25"/>
  <c r="E205" i="25"/>
  <c r="E207" i="25"/>
  <c r="C209" i="25"/>
  <c r="C210" i="25" s="1"/>
  <c r="G201" i="25"/>
  <c r="G203" i="25"/>
  <c r="G205" i="25"/>
  <c r="G207" i="25"/>
  <c r="H210" i="25"/>
  <c r="I209" i="25" s="1"/>
  <c r="C195" i="25"/>
  <c r="C192" i="25"/>
  <c r="C190" i="25"/>
  <c r="G195" i="25"/>
  <c r="C193" i="25"/>
  <c r="C188" i="25"/>
  <c r="G193" i="25"/>
  <c r="C196" i="25"/>
  <c r="G188" i="25"/>
  <c r="C191" i="25"/>
  <c r="G196" i="25"/>
  <c r="C189" i="25"/>
  <c r="E194" i="25"/>
  <c r="E176" i="25"/>
  <c r="E181" i="25"/>
  <c r="E177" i="25"/>
  <c r="G179" i="25"/>
  <c r="E182" i="25"/>
  <c r="E179" i="25"/>
  <c r="E175" i="25"/>
  <c r="G177" i="25"/>
  <c r="G182" i="25"/>
  <c r="G175" i="25"/>
  <c r="E180" i="25"/>
  <c r="H184" i="25"/>
  <c r="I180" i="25" s="1"/>
  <c r="E178" i="25"/>
  <c r="G180" i="25"/>
  <c r="E162" i="25"/>
  <c r="E165" i="25"/>
  <c r="E168" i="25"/>
  <c r="G153" i="25"/>
  <c r="C149" i="25"/>
  <c r="G151" i="25"/>
  <c r="C154" i="25"/>
  <c r="G156" i="25"/>
  <c r="G158" i="25" s="1"/>
  <c r="C152" i="25"/>
  <c r="H132" i="25"/>
  <c r="I124" i="25" s="1"/>
  <c r="I126" i="25"/>
  <c r="G113" i="25"/>
  <c r="G117" i="25"/>
  <c r="G114" i="25"/>
  <c r="C106" i="25"/>
  <c r="H106" i="25"/>
  <c r="I100" i="25" s="1"/>
  <c r="G80" i="25"/>
  <c r="E76" i="25"/>
  <c r="E72" i="25"/>
  <c r="I74" i="25"/>
  <c r="E77" i="25"/>
  <c r="E73" i="25"/>
  <c r="E65" i="25"/>
  <c r="E59" i="25"/>
  <c r="E66" i="25"/>
  <c r="E60" i="25"/>
  <c r="E63" i="25"/>
  <c r="E58" i="25"/>
  <c r="E61" i="25"/>
  <c r="H54" i="25"/>
  <c r="I52" i="25" s="1"/>
  <c r="G53" i="25"/>
  <c r="I49" i="25"/>
  <c r="C35" i="25"/>
  <c r="C33" i="25"/>
  <c r="C38" i="25"/>
  <c r="C40" i="25"/>
  <c r="C39" i="25"/>
  <c r="C32" i="25"/>
  <c r="G41" i="25"/>
  <c r="E21" i="25"/>
  <c r="C19" i="25"/>
  <c r="C24" i="25"/>
  <c r="E26" i="25"/>
  <c r="E19" i="25"/>
  <c r="C22" i="25"/>
  <c r="E24" i="25"/>
  <c r="H28" i="25"/>
  <c r="I25" i="25" s="1"/>
  <c r="E22" i="25"/>
  <c r="C27" i="25"/>
  <c r="G22" i="25"/>
  <c r="C25" i="25"/>
  <c r="E27" i="25"/>
  <c r="E20" i="25"/>
  <c r="E25" i="25"/>
  <c r="E138" i="25"/>
  <c r="C143" i="25"/>
  <c r="E23" i="25"/>
  <c r="G25" i="25"/>
  <c r="E143" i="25"/>
  <c r="I206" i="25"/>
  <c r="H41" i="25"/>
  <c r="I34" i="25" s="1"/>
  <c r="H145" i="25"/>
  <c r="G58" i="25"/>
  <c r="C13" i="25"/>
  <c r="G19" i="25"/>
  <c r="G27" i="25"/>
  <c r="E36" i="25"/>
  <c r="E48" i="25"/>
  <c r="G63" i="25"/>
  <c r="C65" i="25"/>
  <c r="H67" i="25"/>
  <c r="I66" i="25" s="1"/>
  <c r="C77" i="25"/>
  <c r="E84" i="25"/>
  <c r="G87" i="25"/>
  <c r="E92" i="25"/>
  <c r="G111" i="25"/>
  <c r="C113" i="25"/>
  <c r="G123" i="25"/>
  <c r="G131" i="25"/>
  <c r="C137" i="25"/>
  <c r="E140" i="25"/>
  <c r="E152" i="25"/>
  <c r="G167" i="25"/>
  <c r="C169" i="25"/>
  <c r="H171" i="25"/>
  <c r="C181" i="25"/>
  <c r="E188" i="25"/>
  <c r="E196" i="25"/>
  <c r="G216" i="25"/>
  <c r="C218" i="25"/>
  <c r="G66" i="25"/>
  <c r="E191" i="25"/>
  <c r="C10" i="25"/>
  <c r="G24" i="25"/>
  <c r="E33" i="25"/>
  <c r="E45" i="25"/>
  <c r="E53" i="25"/>
  <c r="G60" i="25"/>
  <c r="C62" i="25"/>
  <c r="C74" i="25"/>
  <c r="G84" i="25"/>
  <c r="E89" i="25"/>
  <c r="G92" i="25"/>
  <c r="C110" i="25"/>
  <c r="G116" i="25"/>
  <c r="C118" i="25"/>
  <c r="G128" i="25"/>
  <c r="E137" i="25"/>
  <c r="C142" i="25"/>
  <c r="E149" i="25"/>
  <c r="E157" i="25"/>
  <c r="G164" i="25"/>
  <c r="C166" i="25"/>
  <c r="C178" i="25"/>
  <c r="E193" i="25"/>
  <c r="C215" i="25"/>
  <c r="G221" i="25"/>
  <c r="C223" i="25"/>
  <c r="E87" i="25"/>
  <c r="G170" i="25"/>
  <c r="C221" i="25"/>
  <c r="G21" i="25"/>
  <c r="E50" i="25"/>
  <c r="G65" i="25"/>
  <c r="C71" i="25"/>
  <c r="C79" i="25"/>
  <c r="E86" i="25"/>
  <c r="G89" i="25"/>
  <c r="H93" i="25"/>
  <c r="C115" i="25"/>
  <c r="G125" i="25"/>
  <c r="C139" i="25"/>
  <c r="E142" i="25"/>
  <c r="E154" i="25"/>
  <c r="G169" i="25"/>
  <c r="C175" i="25"/>
  <c r="C183" i="25"/>
  <c r="E190" i="25"/>
  <c r="H197" i="25"/>
  <c r="I188" i="25" s="1"/>
  <c r="C220" i="25"/>
  <c r="C116" i="25"/>
  <c r="C12" i="25"/>
  <c r="G26" i="25"/>
  <c r="E35" i="25"/>
  <c r="E47" i="25"/>
  <c r="G62" i="25"/>
  <c r="C64" i="25"/>
  <c r="C76" i="25"/>
  <c r="G86" i="25"/>
  <c r="E91" i="25"/>
  <c r="G110" i="25"/>
  <c r="C112" i="25"/>
  <c r="G118" i="25"/>
  <c r="G130" i="25"/>
  <c r="C136" i="25"/>
  <c r="E139" i="25"/>
  <c r="C144" i="25"/>
  <c r="E151" i="25"/>
  <c r="H158" i="25"/>
  <c r="I150" i="25" s="1"/>
  <c r="G166" i="25"/>
  <c r="C168" i="25"/>
  <c r="C180" i="25"/>
  <c r="E195" i="25"/>
  <c r="G215" i="25"/>
  <c r="C217" i="25"/>
  <c r="E220" i="25"/>
  <c r="G223" i="25"/>
  <c r="C9" i="25"/>
  <c r="G23" i="25"/>
  <c r="E32" i="25"/>
  <c r="E40" i="25"/>
  <c r="E52" i="25"/>
  <c r="G59" i="25"/>
  <c r="C61" i="25"/>
  <c r="C73" i="25"/>
  <c r="E88" i="25"/>
  <c r="G91" i="25"/>
  <c r="G115" i="25"/>
  <c r="C117" i="25"/>
  <c r="H119" i="25"/>
  <c r="I112" i="25" s="1"/>
  <c r="G127" i="25"/>
  <c r="E136" i="25"/>
  <c r="C141" i="25"/>
  <c r="E144" i="25"/>
  <c r="E156" i="25"/>
  <c r="G163" i="25"/>
  <c r="C165" i="25"/>
  <c r="C177" i="25"/>
  <c r="E192" i="25"/>
  <c r="G220" i="25"/>
  <c r="C222" i="25"/>
  <c r="H224" i="25"/>
  <c r="I221" i="25" s="1"/>
  <c r="G162" i="25"/>
  <c r="C6" i="25"/>
  <c r="G20" i="25"/>
  <c r="C58" i="25"/>
  <c r="C162" i="25"/>
  <c r="G157" i="24"/>
  <c r="C154" i="24"/>
  <c r="E155" i="24"/>
  <c r="G156" i="24"/>
  <c r="C162" i="24"/>
  <c r="C163" i="24"/>
  <c r="E164" i="24"/>
  <c r="G165" i="24"/>
  <c r="E180" i="24"/>
  <c r="G150" i="24"/>
  <c r="C153" i="24"/>
  <c r="E154" i="24"/>
  <c r="G155" i="24"/>
  <c r="C170" i="24"/>
  <c r="E162" i="24"/>
  <c r="E163" i="24"/>
  <c r="G164" i="24"/>
  <c r="C207" i="24"/>
  <c r="G202" i="24"/>
  <c r="E221" i="24"/>
  <c r="H210" i="24"/>
  <c r="I205" i="24" s="1"/>
  <c r="C152" i="24"/>
  <c r="E153" i="24"/>
  <c r="G154" i="24"/>
  <c r="C169" i="24"/>
  <c r="E170" i="24"/>
  <c r="G162" i="24"/>
  <c r="G163" i="24"/>
  <c r="G223" i="24"/>
  <c r="C151" i="24"/>
  <c r="E152" i="24"/>
  <c r="G153" i="24"/>
  <c r="C168" i="24"/>
  <c r="E169" i="24"/>
  <c r="G170" i="24"/>
  <c r="G222" i="24"/>
  <c r="C149" i="24"/>
  <c r="C150" i="24"/>
  <c r="E151" i="24"/>
  <c r="G152" i="24"/>
  <c r="C167" i="24"/>
  <c r="E168" i="24"/>
  <c r="G169" i="24"/>
  <c r="G205" i="24"/>
  <c r="G221" i="24"/>
  <c r="G149" i="24"/>
  <c r="E149" i="24"/>
  <c r="I209" i="24"/>
  <c r="G218" i="24"/>
  <c r="G220" i="24"/>
  <c r="G219" i="24"/>
  <c r="G217" i="24"/>
  <c r="G215" i="24"/>
  <c r="E220" i="24"/>
  <c r="E219" i="24"/>
  <c r="E218" i="24"/>
  <c r="E217" i="24"/>
  <c r="E215" i="24"/>
  <c r="E216" i="24"/>
  <c r="C219" i="24"/>
  <c r="C218" i="24"/>
  <c r="C217" i="24"/>
  <c r="C215" i="24"/>
  <c r="C216" i="24"/>
  <c r="C223" i="24"/>
  <c r="C222" i="24"/>
  <c r="H224" i="24"/>
  <c r="I218" i="24" s="1"/>
  <c r="I207" i="24"/>
  <c r="I203" i="24"/>
  <c r="I204" i="24"/>
  <c r="I206" i="24"/>
  <c r="I208" i="24"/>
  <c r="I202" i="24"/>
  <c r="I201" i="24"/>
  <c r="E202" i="24"/>
  <c r="E205" i="24"/>
  <c r="C202" i="24"/>
  <c r="E208" i="24"/>
  <c r="C205" i="24"/>
  <c r="G203" i="24"/>
  <c r="C208" i="24"/>
  <c r="G206" i="24"/>
  <c r="E203" i="24"/>
  <c r="G209" i="24"/>
  <c r="E206" i="24"/>
  <c r="C203" i="24"/>
  <c r="G201" i="24"/>
  <c r="E207" i="24"/>
  <c r="E209" i="24"/>
  <c r="C206" i="24"/>
  <c r="G204" i="24"/>
  <c r="E201" i="24"/>
  <c r="C209" i="24"/>
  <c r="C192" i="24"/>
  <c r="G182" i="24"/>
  <c r="C180" i="24"/>
  <c r="G181" i="24"/>
  <c r="C178" i="24"/>
  <c r="G180" i="24"/>
  <c r="C177" i="24"/>
  <c r="G179" i="24"/>
  <c r="E182" i="24"/>
  <c r="G178" i="24"/>
  <c r="E181" i="24"/>
  <c r="C191" i="24"/>
  <c r="E194" i="24"/>
  <c r="E193" i="24"/>
  <c r="E192" i="24"/>
  <c r="G195" i="24"/>
  <c r="G194" i="24"/>
  <c r="C193" i="24"/>
  <c r="G193" i="24"/>
  <c r="C190" i="24"/>
  <c r="E191" i="24"/>
  <c r="G192" i="24"/>
  <c r="C188" i="24"/>
  <c r="C189" i="24"/>
  <c r="E190" i="24"/>
  <c r="G191" i="24"/>
  <c r="C196" i="24"/>
  <c r="E188" i="24"/>
  <c r="E189" i="24"/>
  <c r="G190" i="24"/>
  <c r="C195" i="24"/>
  <c r="E196" i="24"/>
  <c r="G188" i="24"/>
  <c r="G189" i="24"/>
  <c r="G177" i="24"/>
  <c r="G176" i="24"/>
  <c r="G183" i="24"/>
  <c r="E179" i="24"/>
  <c r="E178" i="24"/>
  <c r="E177" i="24"/>
  <c r="E175" i="24"/>
  <c r="E176" i="24"/>
  <c r="C179" i="24"/>
  <c r="C175" i="24"/>
  <c r="C176" i="24"/>
  <c r="C183" i="24"/>
  <c r="C182" i="24"/>
  <c r="H197" i="24"/>
  <c r="I196" i="24" s="1"/>
  <c r="C72" i="24"/>
  <c r="E73" i="24"/>
  <c r="G73" i="24"/>
  <c r="E63" i="24"/>
  <c r="C61" i="24"/>
  <c r="E37" i="24"/>
  <c r="E90" i="24"/>
  <c r="C45" i="24"/>
  <c r="C105" i="24"/>
  <c r="C46" i="24"/>
  <c r="E98" i="24"/>
  <c r="E47" i="24"/>
  <c r="G130" i="24"/>
  <c r="C34" i="24"/>
  <c r="E36" i="24"/>
  <c r="C53" i="24"/>
  <c r="E45" i="24"/>
  <c r="E46" i="24"/>
  <c r="C60" i="24"/>
  <c r="E62" i="24"/>
  <c r="E71" i="24"/>
  <c r="E72" i="24"/>
  <c r="E89" i="24"/>
  <c r="C104" i="24"/>
  <c r="E117" i="24"/>
  <c r="G112" i="24"/>
  <c r="G34" i="24"/>
  <c r="C32" i="24"/>
  <c r="C33" i="24"/>
  <c r="E35" i="24"/>
  <c r="C52" i="24"/>
  <c r="E53" i="24"/>
  <c r="C58" i="24"/>
  <c r="C59" i="24"/>
  <c r="E61" i="24"/>
  <c r="E79" i="24"/>
  <c r="C84" i="24"/>
  <c r="E88" i="24"/>
  <c r="C102" i="24"/>
  <c r="G110" i="24"/>
  <c r="G111" i="24"/>
  <c r="G35" i="24"/>
  <c r="C40" i="24"/>
  <c r="E34" i="24"/>
  <c r="C51" i="24"/>
  <c r="E52" i="24"/>
  <c r="C66" i="24"/>
  <c r="E60" i="24"/>
  <c r="E78" i="24"/>
  <c r="C87" i="24"/>
  <c r="E87" i="24"/>
  <c r="C99" i="24"/>
  <c r="G118" i="24"/>
  <c r="C129" i="24"/>
  <c r="C35" i="24"/>
  <c r="G113" i="24"/>
  <c r="G46" i="24"/>
  <c r="C39" i="24"/>
  <c r="E32" i="24"/>
  <c r="E33" i="24"/>
  <c r="C50" i="24"/>
  <c r="E51" i="24"/>
  <c r="C65" i="24"/>
  <c r="E58" i="24"/>
  <c r="E59" i="24"/>
  <c r="E77" i="24"/>
  <c r="C85" i="24"/>
  <c r="E86" i="24"/>
  <c r="C98" i="24"/>
  <c r="G117" i="24"/>
  <c r="C128" i="24"/>
  <c r="H158" i="24"/>
  <c r="I157" i="24" s="1"/>
  <c r="G20" i="24"/>
  <c r="G47" i="24"/>
  <c r="C38" i="24"/>
  <c r="E40" i="24"/>
  <c r="C49" i="24"/>
  <c r="E50" i="24"/>
  <c r="C64" i="24"/>
  <c r="E66" i="24"/>
  <c r="E76" i="24"/>
  <c r="E84" i="24"/>
  <c r="E85" i="24"/>
  <c r="E97" i="24"/>
  <c r="G116" i="24"/>
  <c r="E130" i="24"/>
  <c r="G51" i="24"/>
  <c r="C37" i="24"/>
  <c r="E39" i="24"/>
  <c r="C48" i="24"/>
  <c r="E49" i="24"/>
  <c r="C63" i="24"/>
  <c r="E65" i="24"/>
  <c r="G61" i="24"/>
  <c r="E75" i="24"/>
  <c r="E92" i="24"/>
  <c r="E105" i="24"/>
  <c r="G115" i="24"/>
  <c r="E129" i="24"/>
  <c r="G52" i="24"/>
  <c r="C71" i="24"/>
  <c r="C97" i="24"/>
  <c r="E100" i="24"/>
  <c r="G131" i="24"/>
  <c r="H171" i="24"/>
  <c r="C127" i="24"/>
  <c r="E128" i="24"/>
  <c r="G129" i="24"/>
  <c r="C126" i="24"/>
  <c r="E127" i="24"/>
  <c r="G128" i="24"/>
  <c r="C125" i="24"/>
  <c r="E126" i="24"/>
  <c r="G127" i="24"/>
  <c r="C123" i="24"/>
  <c r="C124" i="24"/>
  <c r="E125" i="24"/>
  <c r="G126" i="24"/>
  <c r="C131" i="24"/>
  <c r="E123" i="24"/>
  <c r="E124" i="24"/>
  <c r="G125" i="24"/>
  <c r="G123" i="24"/>
  <c r="C116" i="24"/>
  <c r="C112" i="24"/>
  <c r="C103" i="24"/>
  <c r="C101" i="24"/>
  <c r="C86" i="24"/>
  <c r="C92" i="24"/>
  <c r="C91" i="24"/>
  <c r="C90" i="24"/>
  <c r="C89" i="24"/>
  <c r="C79" i="24"/>
  <c r="C78" i="24"/>
  <c r="C77" i="24"/>
  <c r="C76" i="24"/>
  <c r="C75" i="24"/>
  <c r="C74" i="24"/>
  <c r="E99" i="24"/>
  <c r="E104" i="24"/>
  <c r="E103" i="24"/>
  <c r="E102" i="24"/>
  <c r="E116" i="24"/>
  <c r="E115" i="24"/>
  <c r="E114" i="24"/>
  <c r="E113" i="24"/>
  <c r="E112" i="24"/>
  <c r="E110" i="24"/>
  <c r="E111" i="24"/>
  <c r="C118" i="24"/>
  <c r="C117" i="24"/>
  <c r="C115" i="24"/>
  <c r="C114" i="24"/>
  <c r="C113" i="24"/>
  <c r="C110" i="24"/>
  <c r="G100" i="24"/>
  <c r="G99" i="24"/>
  <c r="G74" i="24"/>
  <c r="G75" i="24"/>
  <c r="G76" i="24"/>
  <c r="G77" i="24"/>
  <c r="G78" i="24"/>
  <c r="G71" i="24"/>
  <c r="G79" i="24"/>
  <c r="G60" i="24"/>
  <c r="G58" i="24"/>
  <c r="G59" i="24"/>
  <c r="G66" i="24"/>
  <c r="G65" i="24"/>
  <c r="G64" i="24"/>
  <c r="G63" i="24"/>
  <c r="G98" i="24"/>
  <c r="G105" i="24"/>
  <c r="G104" i="24"/>
  <c r="G103" i="24"/>
  <c r="G97" i="24"/>
  <c r="G102" i="24"/>
  <c r="G48" i="24"/>
  <c r="G49" i="24"/>
  <c r="G50" i="24"/>
  <c r="G45" i="24"/>
  <c r="G36" i="24"/>
  <c r="G37" i="24"/>
  <c r="G38" i="24"/>
  <c r="G39" i="24"/>
  <c r="G32" i="24"/>
  <c r="G40" i="24"/>
  <c r="H41" i="24"/>
  <c r="I40" i="24" s="1"/>
  <c r="G21" i="24"/>
  <c r="G22" i="24"/>
  <c r="G23" i="24"/>
  <c r="G24" i="24"/>
  <c r="G25" i="24"/>
  <c r="G26" i="24"/>
  <c r="G19" i="24"/>
  <c r="H67" i="24"/>
  <c r="I63" i="24" s="1"/>
  <c r="G89" i="24"/>
  <c r="G145" i="24"/>
  <c r="E27" i="24"/>
  <c r="C8" i="24"/>
  <c r="C23" i="24"/>
  <c r="G11" i="24"/>
  <c r="G84" i="24"/>
  <c r="G86" i="24"/>
  <c r="G88" i="24"/>
  <c r="G90" i="24"/>
  <c r="G91" i="24"/>
  <c r="G92" i="24"/>
  <c r="H106" i="24"/>
  <c r="I103" i="24" s="1"/>
  <c r="G85" i="24"/>
  <c r="G87" i="24"/>
  <c r="H132" i="24"/>
  <c r="I130" i="24" s="1"/>
  <c r="H184" i="24"/>
  <c r="I175" i="24" s="1"/>
  <c r="H145" i="24"/>
  <c r="I144" i="24" s="1"/>
  <c r="H119" i="24"/>
  <c r="I115" i="24" s="1"/>
  <c r="H80" i="24"/>
  <c r="I79" i="24" s="1"/>
  <c r="H93" i="24"/>
  <c r="C20" i="24"/>
  <c r="C25" i="24"/>
  <c r="C26" i="24"/>
  <c r="C21" i="24"/>
  <c r="C19" i="24"/>
  <c r="C27" i="24"/>
  <c r="H54" i="24"/>
  <c r="I47" i="24" s="1"/>
  <c r="E22" i="24"/>
  <c r="E20" i="24"/>
  <c r="E24" i="24"/>
  <c r="E10" i="24"/>
  <c r="E25" i="24"/>
  <c r="E26" i="24"/>
  <c r="E23" i="24"/>
  <c r="E19" i="24"/>
  <c r="E21" i="24"/>
  <c r="G7" i="24"/>
  <c r="G8" i="24"/>
  <c r="G13" i="24"/>
  <c r="E8" i="24"/>
  <c r="E12" i="24"/>
  <c r="E7" i="24"/>
  <c r="E6" i="24"/>
  <c r="H15" i="24"/>
  <c r="C13" i="24"/>
  <c r="C7" i="24"/>
  <c r="C10" i="24"/>
  <c r="E13" i="24"/>
  <c r="E14" i="24"/>
  <c r="G10" i="24"/>
  <c r="C12" i="24"/>
  <c r="C9" i="24"/>
  <c r="C6" i="24"/>
  <c r="E9" i="24"/>
  <c r="G12" i="24"/>
  <c r="C14" i="24"/>
  <c r="C22" i="24"/>
  <c r="C11" i="24"/>
  <c r="G9" i="24"/>
  <c r="G6" i="24"/>
  <c r="H28" i="24"/>
  <c r="D47" i="18"/>
  <c r="E46" i="18" s="1"/>
  <c r="B47" i="18"/>
  <c r="C45" i="18" s="1"/>
  <c r="H46" i="18"/>
  <c r="H45" i="18"/>
  <c r="H44" i="18"/>
  <c r="H43" i="18"/>
  <c r="H42" i="18"/>
  <c r="H41" i="18"/>
  <c r="H40" i="18"/>
  <c r="H39" i="18"/>
  <c r="H38" i="18"/>
  <c r="F31" i="18"/>
  <c r="D31" i="18"/>
  <c r="E25" i="18" s="1"/>
  <c r="B31" i="18"/>
  <c r="C30" i="18" s="1"/>
  <c r="H30" i="18"/>
  <c r="H29" i="18"/>
  <c r="H28" i="18"/>
  <c r="H27" i="18"/>
  <c r="H26" i="18"/>
  <c r="H25" i="18"/>
  <c r="H24" i="18"/>
  <c r="H23" i="18"/>
  <c r="H22" i="18"/>
  <c r="F15" i="18"/>
  <c r="G13" i="18" s="1"/>
  <c r="D15" i="18"/>
  <c r="E14" i="18" s="1"/>
  <c r="B15" i="18"/>
  <c r="C11" i="18" s="1"/>
  <c r="H14" i="18"/>
  <c r="H13" i="18"/>
  <c r="H12" i="18"/>
  <c r="H11" i="18"/>
  <c r="H10" i="18"/>
  <c r="H9" i="18"/>
  <c r="H8" i="18"/>
  <c r="H7" i="18"/>
  <c r="H6" i="18"/>
  <c r="I143" i="25" l="1"/>
  <c r="G197" i="25"/>
  <c r="C93" i="25"/>
  <c r="E80" i="25"/>
  <c r="C132" i="25"/>
  <c r="G106" i="25"/>
  <c r="C54" i="25"/>
  <c r="E224" i="24"/>
  <c r="G158" i="24"/>
  <c r="I125" i="24"/>
  <c r="E158" i="24"/>
  <c r="E7" i="18"/>
  <c r="G28" i="18"/>
  <c r="G25" i="18"/>
  <c r="E210" i="25"/>
  <c r="E171" i="25"/>
  <c r="C158" i="25"/>
  <c r="E119" i="25"/>
  <c r="E106" i="25"/>
  <c r="G54" i="25"/>
  <c r="I51" i="25"/>
  <c r="C41" i="25"/>
  <c r="I142" i="25"/>
  <c r="I21" i="25"/>
  <c r="I20" i="25"/>
  <c r="I203" i="25"/>
  <c r="I207" i="25"/>
  <c r="I202" i="25"/>
  <c r="I205" i="25"/>
  <c r="I208" i="25"/>
  <c r="I204" i="25"/>
  <c r="I201" i="25"/>
  <c r="E184" i="25"/>
  <c r="I181" i="25"/>
  <c r="I128" i="25"/>
  <c r="I97" i="25"/>
  <c r="I105" i="25"/>
  <c r="I102" i="25"/>
  <c r="I98" i="25"/>
  <c r="I101" i="25"/>
  <c r="I103" i="25"/>
  <c r="I99" i="25"/>
  <c r="I104" i="25"/>
  <c r="I79" i="25"/>
  <c r="I75" i="25"/>
  <c r="I71" i="25"/>
  <c r="I77" i="25"/>
  <c r="I78" i="25"/>
  <c r="I73" i="25"/>
  <c r="I76" i="25"/>
  <c r="I53" i="25"/>
  <c r="I48" i="25"/>
  <c r="I50" i="25"/>
  <c r="I47" i="25"/>
  <c r="I45" i="25"/>
  <c r="I46" i="25"/>
  <c r="I40" i="25"/>
  <c r="I37" i="25"/>
  <c r="I24" i="25"/>
  <c r="I27" i="25"/>
  <c r="I137" i="25"/>
  <c r="I141" i="25"/>
  <c r="I138" i="25"/>
  <c r="I19" i="25"/>
  <c r="I28" i="25" s="1"/>
  <c r="I23" i="25"/>
  <c r="I136" i="25"/>
  <c r="I144" i="25"/>
  <c r="I26" i="25"/>
  <c r="I11" i="25"/>
  <c r="I14" i="25"/>
  <c r="I8" i="25"/>
  <c r="I9" i="25"/>
  <c r="I7" i="25"/>
  <c r="I6" i="25"/>
  <c r="I10" i="25"/>
  <c r="I13" i="25"/>
  <c r="I143" i="24"/>
  <c r="I139" i="24"/>
  <c r="I140" i="24"/>
  <c r="I141" i="24"/>
  <c r="I136" i="24"/>
  <c r="I138" i="24"/>
  <c r="I142" i="24"/>
  <c r="I137" i="24"/>
  <c r="E224" i="25"/>
  <c r="G210" i="25"/>
  <c r="C197" i="25"/>
  <c r="I189" i="25"/>
  <c r="I182" i="25"/>
  <c r="I176" i="25"/>
  <c r="I175" i="25"/>
  <c r="I178" i="25"/>
  <c r="I177" i="25"/>
  <c r="G184" i="25"/>
  <c r="I183" i="25"/>
  <c r="I179" i="25"/>
  <c r="C171" i="25"/>
  <c r="I127" i="25"/>
  <c r="I131" i="25"/>
  <c r="I125" i="25"/>
  <c r="I129" i="25"/>
  <c r="I123" i="25"/>
  <c r="I130" i="25"/>
  <c r="I113" i="25"/>
  <c r="E67" i="25"/>
  <c r="I22" i="25"/>
  <c r="E28" i="25"/>
  <c r="C28" i="25"/>
  <c r="I139" i="25"/>
  <c r="I140" i="25"/>
  <c r="I155" i="25"/>
  <c r="I151" i="25"/>
  <c r="C184" i="25"/>
  <c r="I87" i="25"/>
  <c r="I91" i="25"/>
  <c r="I169" i="25"/>
  <c r="I167" i="25"/>
  <c r="I163" i="25"/>
  <c r="G132" i="25"/>
  <c r="I63" i="25"/>
  <c r="I59" i="25"/>
  <c r="G67" i="25"/>
  <c r="I61" i="25"/>
  <c r="I38" i="25"/>
  <c r="I110" i="25"/>
  <c r="I116" i="25"/>
  <c r="I157" i="25"/>
  <c r="I86" i="25"/>
  <c r="E145" i="25"/>
  <c r="G119" i="25"/>
  <c r="I65" i="25"/>
  <c r="I223" i="25"/>
  <c r="I90" i="25"/>
  <c r="I152" i="25"/>
  <c r="I60" i="25"/>
  <c r="C67" i="25"/>
  <c r="I33" i="25"/>
  <c r="I39" i="25"/>
  <c r="I35" i="25"/>
  <c r="I165" i="25"/>
  <c r="I196" i="25"/>
  <c r="I89" i="25"/>
  <c r="I190" i="25"/>
  <c r="I64" i="25"/>
  <c r="I115" i="25"/>
  <c r="I111" i="25"/>
  <c r="G224" i="25"/>
  <c r="C119" i="25"/>
  <c r="E54" i="25"/>
  <c r="I217" i="25"/>
  <c r="I154" i="25"/>
  <c r="I117" i="25"/>
  <c r="I219" i="25"/>
  <c r="I164" i="25"/>
  <c r="I58" i="25"/>
  <c r="I85" i="25"/>
  <c r="C80" i="25"/>
  <c r="E158" i="25"/>
  <c r="I149" i="25"/>
  <c r="I62" i="25"/>
  <c r="I168" i="25"/>
  <c r="I88" i="25"/>
  <c r="I153" i="25"/>
  <c r="I32" i="25"/>
  <c r="I222" i="25"/>
  <c r="I170" i="25"/>
  <c r="G171" i="25"/>
  <c r="E41" i="25"/>
  <c r="C145" i="25"/>
  <c r="I195" i="25"/>
  <c r="I193" i="25"/>
  <c r="I191" i="25"/>
  <c r="I194" i="25"/>
  <c r="I162" i="25"/>
  <c r="I84" i="25"/>
  <c r="I166" i="25"/>
  <c r="I215" i="25"/>
  <c r="I220" i="25"/>
  <c r="I218" i="25"/>
  <c r="I216" i="25"/>
  <c r="C224" i="25"/>
  <c r="G93" i="25"/>
  <c r="E197" i="25"/>
  <c r="E93" i="25"/>
  <c r="G28" i="25"/>
  <c r="I114" i="25"/>
  <c r="I156" i="25"/>
  <c r="I36" i="25"/>
  <c r="I92" i="25"/>
  <c r="I192" i="25"/>
  <c r="I118" i="25"/>
  <c r="I168" i="24"/>
  <c r="I167" i="24"/>
  <c r="I156" i="24"/>
  <c r="I155" i="24"/>
  <c r="I166" i="24"/>
  <c r="I128" i="24"/>
  <c r="I129" i="24"/>
  <c r="C158" i="24"/>
  <c r="I124" i="24"/>
  <c r="I127" i="24"/>
  <c r="I164" i="24"/>
  <c r="I151" i="24"/>
  <c r="I150" i="24"/>
  <c r="I149" i="24"/>
  <c r="I158" i="24" s="1"/>
  <c r="I163" i="24"/>
  <c r="E171" i="24"/>
  <c r="I154" i="24"/>
  <c r="G224" i="24"/>
  <c r="C171" i="24"/>
  <c r="I131" i="24"/>
  <c r="I153" i="24"/>
  <c r="I170" i="24"/>
  <c r="I123" i="24"/>
  <c r="I126" i="24"/>
  <c r="I162" i="24"/>
  <c r="C210" i="24"/>
  <c r="I210" i="24"/>
  <c r="I165" i="24"/>
  <c r="I152" i="24"/>
  <c r="I169" i="24"/>
  <c r="I216" i="24"/>
  <c r="I220" i="24"/>
  <c r="I221" i="24"/>
  <c r="I222" i="24"/>
  <c r="I215" i="24"/>
  <c r="I219" i="24"/>
  <c r="C224" i="24"/>
  <c r="I217" i="24"/>
  <c r="I223" i="24"/>
  <c r="G210" i="24"/>
  <c r="E210" i="24"/>
  <c r="E197" i="24"/>
  <c r="G184" i="24"/>
  <c r="I190" i="24"/>
  <c r="G197" i="24"/>
  <c r="I193" i="24"/>
  <c r="I189" i="24"/>
  <c r="I188" i="24"/>
  <c r="C197" i="24"/>
  <c r="I191" i="24"/>
  <c r="I195" i="24"/>
  <c r="I194" i="24"/>
  <c r="I192" i="24"/>
  <c r="I177" i="24"/>
  <c r="I176" i="24"/>
  <c r="I182" i="24"/>
  <c r="I179" i="24"/>
  <c r="I181" i="24"/>
  <c r="I183" i="24"/>
  <c r="I180" i="24"/>
  <c r="I178" i="24"/>
  <c r="E67" i="24"/>
  <c r="I58" i="24"/>
  <c r="G54" i="24"/>
  <c r="G41" i="24"/>
  <c r="I35" i="24"/>
  <c r="G28" i="24"/>
  <c r="I37" i="24"/>
  <c r="G119" i="24"/>
  <c r="G132" i="24"/>
  <c r="C41" i="24"/>
  <c r="I64" i="24"/>
  <c r="E132" i="24"/>
  <c r="I49" i="24"/>
  <c r="I33" i="24"/>
  <c r="I61" i="24"/>
  <c r="G171" i="24"/>
  <c r="I38" i="24"/>
  <c r="I51" i="24"/>
  <c r="C67" i="24"/>
  <c r="I46" i="24"/>
  <c r="I52" i="24"/>
  <c r="G80" i="24"/>
  <c r="I112" i="24"/>
  <c r="E93" i="24"/>
  <c r="I45" i="24"/>
  <c r="I39" i="24"/>
  <c r="I118" i="24"/>
  <c r="E41" i="24"/>
  <c r="I34" i="24"/>
  <c r="I50" i="24"/>
  <c r="I36" i="24"/>
  <c r="I53" i="24"/>
  <c r="I62" i="24"/>
  <c r="C93" i="24"/>
  <c r="I48" i="24"/>
  <c r="I32" i="24"/>
  <c r="C132" i="24"/>
  <c r="I111" i="24"/>
  <c r="I110" i="24"/>
  <c r="I117" i="24"/>
  <c r="I116" i="24"/>
  <c r="I113" i="24"/>
  <c r="I114" i="24"/>
  <c r="I105" i="24"/>
  <c r="I100" i="24"/>
  <c r="I78" i="24"/>
  <c r="I75" i="24"/>
  <c r="I98" i="24"/>
  <c r="I97" i="24"/>
  <c r="I104" i="24"/>
  <c r="I99" i="24"/>
  <c r="I101" i="24"/>
  <c r="I102" i="24"/>
  <c r="I77" i="24"/>
  <c r="I76" i="24"/>
  <c r="I74" i="24"/>
  <c r="I73" i="24"/>
  <c r="I71" i="24"/>
  <c r="I72" i="24"/>
  <c r="I65" i="24"/>
  <c r="I60" i="24"/>
  <c r="G67" i="24"/>
  <c r="I59" i="24"/>
  <c r="I66" i="24"/>
  <c r="G106" i="24"/>
  <c r="G93" i="24"/>
  <c r="I85" i="24"/>
  <c r="I86" i="24"/>
  <c r="I87" i="24"/>
  <c r="I88" i="24"/>
  <c r="I91" i="24"/>
  <c r="I89" i="24"/>
  <c r="I90" i="24"/>
  <c r="I92" i="24"/>
  <c r="I84" i="24"/>
  <c r="C54" i="24"/>
  <c r="C119" i="24"/>
  <c r="E145" i="24"/>
  <c r="E54" i="24"/>
  <c r="E80" i="24"/>
  <c r="E119" i="24"/>
  <c r="E28" i="24"/>
  <c r="E106" i="24"/>
  <c r="E184" i="24"/>
  <c r="C106" i="24"/>
  <c r="C184" i="24"/>
  <c r="C80" i="24"/>
  <c r="C145" i="24"/>
  <c r="I8" i="24"/>
  <c r="C28" i="24"/>
  <c r="I26" i="24"/>
  <c r="I14" i="24"/>
  <c r="I10" i="24"/>
  <c r="I11" i="24"/>
  <c r="I7" i="24"/>
  <c r="I9" i="24"/>
  <c r="I6" i="24"/>
  <c r="I24" i="24"/>
  <c r="I12" i="24"/>
  <c r="I27" i="24"/>
  <c r="I13" i="24"/>
  <c r="I25" i="24"/>
  <c r="I23" i="24"/>
  <c r="I21" i="24"/>
  <c r="I22" i="24"/>
  <c r="I20" i="24"/>
  <c r="I19" i="24"/>
  <c r="E11" i="18"/>
  <c r="E24" i="18"/>
  <c r="E45" i="18"/>
  <c r="E22" i="18"/>
  <c r="E27" i="18"/>
  <c r="E28" i="18"/>
  <c r="C27" i="18"/>
  <c r="E43" i="18"/>
  <c r="E39" i="18"/>
  <c r="E41" i="18"/>
  <c r="C43" i="18"/>
  <c r="C39" i="18"/>
  <c r="C41" i="18"/>
  <c r="E30" i="18"/>
  <c r="C24" i="18"/>
  <c r="G12" i="18"/>
  <c r="G11" i="18"/>
  <c r="G14" i="18"/>
  <c r="G7" i="18"/>
  <c r="G8" i="18"/>
  <c r="G9" i="18"/>
  <c r="G6" i="18"/>
  <c r="E8" i="18"/>
  <c r="C7" i="18"/>
  <c r="H47" i="18"/>
  <c r="I40" i="18" s="1"/>
  <c r="H31" i="18"/>
  <c r="I28" i="18" s="1"/>
  <c r="C26" i="18"/>
  <c r="C29" i="18"/>
  <c r="C23" i="18"/>
  <c r="E26" i="18"/>
  <c r="E29" i="18"/>
  <c r="H15" i="18"/>
  <c r="I13" i="18" s="1"/>
  <c r="C10" i="18"/>
  <c r="C13" i="18"/>
  <c r="E10" i="18"/>
  <c r="C8" i="18"/>
  <c r="G10" i="18"/>
  <c r="E13" i="18"/>
  <c r="C38" i="18"/>
  <c r="C40" i="18"/>
  <c r="C42" i="18"/>
  <c r="C44" i="18"/>
  <c r="C46" i="18"/>
  <c r="C9" i="18"/>
  <c r="E12" i="18"/>
  <c r="E23" i="18"/>
  <c r="G26" i="18"/>
  <c r="C28" i="18"/>
  <c r="E38" i="18"/>
  <c r="E40" i="18"/>
  <c r="E42" i="18"/>
  <c r="E44" i="18"/>
  <c r="G22" i="18"/>
  <c r="G30" i="18"/>
  <c r="C6" i="18"/>
  <c r="E9" i="18"/>
  <c r="C14" i="18"/>
  <c r="G23" i="18"/>
  <c r="C25" i="18"/>
  <c r="G27" i="18"/>
  <c r="G24" i="18"/>
  <c r="C12" i="18"/>
  <c r="G29" i="18"/>
  <c r="E6" i="18"/>
  <c r="C22" i="18"/>
  <c r="G47" i="18" l="1"/>
  <c r="I6" i="18"/>
  <c r="I7" i="18"/>
  <c r="I210" i="25"/>
  <c r="I106" i="25"/>
  <c r="I80" i="25"/>
  <c r="I224" i="25"/>
  <c r="I184" i="25"/>
  <c r="I132" i="25"/>
  <c r="I54" i="25"/>
  <c r="I145" i="25"/>
  <c r="I197" i="25"/>
  <c r="I119" i="25"/>
  <c r="I67" i="25"/>
  <c r="I93" i="25"/>
  <c r="I171" i="25"/>
  <c r="I158" i="25"/>
  <c r="I41" i="25"/>
  <c r="I171" i="24"/>
  <c r="I224" i="24"/>
  <c r="I197" i="24"/>
  <c r="I67" i="24"/>
  <c r="I41" i="24"/>
  <c r="I93" i="24"/>
  <c r="I132" i="24"/>
  <c r="I54" i="24"/>
  <c r="I145" i="24"/>
  <c r="I106" i="24"/>
  <c r="I80" i="24"/>
  <c r="I119" i="24"/>
  <c r="I184" i="24"/>
  <c r="I28" i="24"/>
  <c r="I38" i="18"/>
  <c r="I43" i="18"/>
  <c r="I9" i="18"/>
  <c r="I14" i="18"/>
  <c r="I12" i="18"/>
  <c r="I10" i="18"/>
  <c r="I42" i="18"/>
  <c r="I44" i="18"/>
  <c r="I39" i="18"/>
  <c r="I41" i="18"/>
  <c r="I45" i="18"/>
  <c r="I46" i="18"/>
  <c r="I26" i="18"/>
  <c r="I24" i="18"/>
  <c r="I22" i="18"/>
  <c r="I29" i="18"/>
  <c r="E31" i="18"/>
  <c r="I30" i="18"/>
  <c r="I27" i="18"/>
  <c r="I25" i="18"/>
  <c r="I23" i="18"/>
  <c r="I11" i="18"/>
  <c r="I8" i="18"/>
  <c r="G31" i="18"/>
  <c r="C31" i="18"/>
  <c r="C47" i="18"/>
  <c r="I31" i="18" l="1"/>
  <c r="D47" i="7"/>
  <c r="E46" i="7" s="1"/>
  <c r="B47" i="7"/>
  <c r="C45" i="7" s="1"/>
  <c r="F31" i="7"/>
  <c r="D31" i="7"/>
  <c r="E28" i="7" s="1"/>
  <c r="B31" i="7"/>
  <c r="C26" i="7" s="1"/>
  <c r="H23" i="7"/>
  <c r="H24" i="7"/>
  <c r="H25" i="7"/>
  <c r="H26" i="7"/>
  <c r="H27" i="7"/>
  <c r="H28" i="7"/>
  <c r="H29" i="7"/>
  <c r="H30" i="7"/>
  <c r="H22" i="7"/>
  <c r="F15" i="7"/>
  <c r="G11" i="7" s="1"/>
  <c r="D15" i="7"/>
  <c r="E10" i="7" s="1"/>
  <c r="B15" i="7"/>
  <c r="C9" i="7" s="1"/>
  <c r="H7" i="7"/>
  <c r="H8" i="7"/>
  <c r="H9" i="7"/>
  <c r="H10" i="7"/>
  <c r="H11" i="7"/>
  <c r="H12" i="7"/>
  <c r="H13" i="7"/>
  <c r="H14" i="7"/>
  <c r="H6" i="7"/>
  <c r="C23" i="7" l="1"/>
  <c r="E25" i="7"/>
  <c r="E44" i="7"/>
  <c r="E43" i="7"/>
  <c r="G30" i="7"/>
  <c r="E9" i="7"/>
  <c r="E6" i="7"/>
  <c r="C7" i="7"/>
  <c r="C8" i="7"/>
  <c r="E45" i="7"/>
  <c r="E27" i="7"/>
  <c r="E26" i="7"/>
  <c r="C22" i="7"/>
  <c r="C25" i="7"/>
  <c r="C24" i="7"/>
  <c r="G10" i="7"/>
  <c r="G9" i="7"/>
  <c r="G8" i="7"/>
  <c r="E8" i="7"/>
  <c r="E7" i="7"/>
  <c r="H15" i="7"/>
  <c r="I13" i="7" s="1"/>
  <c r="C6" i="7"/>
  <c r="C14" i="7"/>
  <c r="G27" i="7"/>
  <c r="H31" i="7"/>
  <c r="I28" i="7" s="1"/>
  <c r="C13" i="7"/>
  <c r="E14" i="7"/>
  <c r="G6" i="7"/>
  <c r="G7" i="7"/>
  <c r="C30" i="7"/>
  <c r="E24" i="7"/>
  <c r="G26" i="7"/>
  <c r="E42" i="7"/>
  <c r="C12" i="7"/>
  <c r="E13" i="7"/>
  <c r="G14" i="7"/>
  <c r="C29" i="7"/>
  <c r="E22" i="7"/>
  <c r="E23" i="7"/>
  <c r="G25" i="7"/>
  <c r="E41" i="7"/>
  <c r="G29" i="7"/>
  <c r="C11" i="7"/>
  <c r="E12" i="7"/>
  <c r="G13" i="7"/>
  <c r="C28" i="7"/>
  <c r="E30" i="7"/>
  <c r="G24" i="7"/>
  <c r="C44" i="7"/>
  <c r="E40" i="7"/>
  <c r="C10" i="7"/>
  <c r="E11" i="7"/>
  <c r="G12" i="7"/>
  <c r="C27" i="7"/>
  <c r="E29" i="7"/>
  <c r="G22" i="7"/>
  <c r="G23" i="7"/>
  <c r="E38" i="7"/>
  <c r="E39" i="7"/>
  <c r="G28" i="7"/>
  <c r="C43" i="7"/>
  <c r="C42" i="7"/>
  <c r="C41" i="7"/>
  <c r="H47" i="7"/>
  <c r="I41" i="7" s="1"/>
  <c r="C40" i="7"/>
  <c r="C38" i="7"/>
  <c r="C39" i="7"/>
  <c r="C46" i="7"/>
  <c r="F15" i="8"/>
  <c r="G11" i="8" s="1"/>
  <c r="D15" i="8"/>
  <c r="E12" i="8" s="1"/>
  <c r="B15" i="8"/>
  <c r="C13" i="8" s="1"/>
  <c r="G47" i="7" l="1"/>
  <c r="C31" i="7"/>
  <c r="I25" i="7"/>
  <c r="I11" i="7"/>
  <c r="I7" i="7"/>
  <c r="I12" i="7"/>
  <c r="I8" i="7"/>
  <c r="I10" i="7"/>
  <c r="I6" i="7"/>
  <c r="I9" i="7"/>
  <c r="I14" i="7"/>
  <c r="E9" i="8"/>
  <c r="G12" i="8"/>
  <c r="C8" i="8"/>
  <c r="E10" i="8"/>
  <c r="G13" i="8"/>
  <c r="C7" i="8"/>
  <c r="C9" i="8"/>
  <c r="G14" i="8"/>
  <c r="C10" i="8"/>
  <c r="E14" i="8"/>
  <c r="C14" i="8"/>
  <c r="G6" i="8"/>
  <c r="E6" i="8"/>
  <c r="G7" i="8"/>
  <c r="E7" i="8"/>
  <c r="G8" i="8"/>
  <c r="E13" i="8"/>
  <c r="C6" i="8"/>
  <c r="E8" i="8"/>
  <c r="G9" i="8"/>
  <c r="G31" i="7"/>
  <c r="I30" i="7"/>
  <c r="I22" i="7"/>
  <c r="I23" i="7"/>
  <c r="I29" i="7"/>
  <c r="E31" i="7"/>
  <c r="I24" i="7"/>
  <c r="C11" i="8"/>
  <c r="C12" i="8"/>
  <c r="E11" i="8"/>
  <c r="G10" i="8"/>
  <c r="I26" i="7"/>
  <c r="I27" i="7"/>
  <c r="C47" i="7"/>
  <c r="I40" i="7"/>
  <c r="I42" i="7"/>
  <c r="I38" i="7"/>
  <c r="I43" i="7"/>
  <c r="I39" i="7"/>
  <c r="I44" i="7"/>
  <c r="I45" i="7"/>
  <c r="I46" i="7"/>
  <c r="G25" i="12"/>
  <c r="G24" i="12"/>
  <c r="G23" i="12"/>
  <c r="G21" i="12"/>
  <c r="G20" i="12"/>
  <c r="G19" i="12"/>
  <c r="G17" i="12"/>
  <c r="G16" i="12"/>
  <c r="G18" i="12"/>
  <c r="G15" i="12"/>
  <c r="G14" i="12"/>
  <c r="G13" i="12"/>
  <c r="G12" i="12"/>
  <c r="G11" i="12"/>
  <c r="G10" i="12"/>
  <c r="G9" i="12"/>
  <c r="G8" i="12"/>
  <c r="G6" i="12"/>
  <c r="I31" i="7" l="1"/>
  <c r="G25" i="11"/>
  <c r="G24" i="11"/>
  <c r="G23" i="11"/>
  <c r="G21" i="11"/>
  <c r="G20" i="11"/>
  <c r="G19" i="11"/>
  <c r="G17" i="11"/>
  <c r="G16" i="11"/>
  <c r="G18" i="11"/>
  <c r="G15" i="11"/>
  <c r="G14" i="11"/>
  <c r="G13" i="11"/>
  <c r="G12" i="11"/>
  <c r="G11" i="11"/>
  <c r="G10" i="11"/>
  <c r="G9" i="11"/>
  <c r="G8" i="11"/>
  <c r="G6" i="11"/>
  <c r="G6" i="10"/>
  <c r="H30" i="8" l="1"/>
  <c r="H29" i="8"/>
  <c r="H28" i="8"/>
  <c r="H27" i="8"/>
  <c r="H26" i="8"/>
  <c r="H25" i="8"/>
  <c r="H24" i="8"/>
  <c r="H23" i="8"/>
  <c r="H22" i="8"/>
  <c r="D47" i="8"/>
  <c r="B47" i="8"/>
  <c r="E42" i="8" l="1"/>
  <c r="E43" i="8"/>
  <c r="E40" i="8"/>
  <c r="E44" i="8"/>
  <c r="E45" i="8"/>
  <c r="E46" i="8"/>
  <c r="E41" i="8"/>
  <c r="E39" i="8"/>
  <c r="E38" i="8"/>
  <c r="C41" i="8"/>
  <c r="C38" i="8"/>
  <c r="C42" i="8"/>
  <c r="C43" i="8"/>
  <c r="C44" i="8"/>
  <c r="C40" i="8"/>
  <c r="C45" i="8"/>
  <c r="C39" i="8"/>
  <c r="C46" i="8"/>
  <c r="H47" i="8"/>
  <c r="I40" i="8" s="1"/>
  <c r="F31" i="8"/>
  <c r="D31" i="8"/>
  <c r="B31" i="8"/>
  <c r="I43" i="8" l="1"/>
  <c r="I42" i="8"/>
  <c r="I39" i="8"/>
  <c r="I45" i="8"/>
  <c r="G29" i="8"/>
  <c r="G28" i="8"/>
  <c r="G30" i="8"/>
  <c r="G23" i="8"/>
  <c r="G22" i="8"/>
  <c r="G27" i="8"/>
  <c r="G24" i="8"/>
  <c r="G25" i="8"/>
  <c r="G26" i="8"/>
  <c r="I38" i="8"/>
  <c r="E28" i="8"/>
  <c r="E24" i="8"/>
  <c r="E26" i="8"/>
  <c r="E29" i="8"/>
  <c r="E23" i="8"/>
  <c r="E25" i="8"/>
  <c r="E30" i="8"/>
  <c r="E22" i="8"/>
  <c r="E27" i="8"/>
  <c r="I46" i="8"/>
  <c r="I41" i="8"/>
  <c r="I44" i="8"/>
  <c r="C29" i="8"/>
  <c r="C30" i="8"/>
  <c r="C23" i="8"/>
  <c r="C24" i="8"/>
  <c r="C25" i="8"/>
  <c r="C22" i="8"/>
  <c r="C27" i="8"/>
  <c r="C26" i="8"/>
  <c r="C28" i="8"/>
  <c r="G31" i="8"/>
  <c r="H31" i="8"/>
  <c r="I47" i="8"/>
  <c r="H15" i="8"/>
  <c r="I15" i="8" s="1"/>
  <c r="H14" i="8"/>
  <c r="H13" i="8"/>
  <c r="H12" i="8"/>
  <c r="H11" i="8"/>
  <c r="H10" i="8"/>
  <c r="H9" i="8"/>
  <c r="H8" i="8"/>
  <c r="H7" i="8"/>
  <c r="H6" i="8"/>
  <c r="I14" i="8" l="1"/>
  <c r="I6" i="8"/>
  <c r="I10" i="8"/>
  <c r="I11" i="8"/>
  <c r="I12" i="8"/>
  <c r="I13" i="8"/>
  <c r="I7" i="8"/>
  <c r="I8" i="8"/>
  <c r="I9" i="8"/>
  <c r="I28" i="8"/>
  <c r="I25" i="8"/>
  <c r="I29" i="8"/>
  <c r="I30" i="8"/>
  <c r="I23" i="8"/>
  <c r="I26" i="8"/>
  <c r="I27" i="8"/>
  <c r="I22" i="8"/>
  <c r="I24" i="8"/>
  <c r="I31" i="8"/>
  <c r="G25" i="1" l="1"/>
  <c r="G24" i="1"/>
  <c r="G23" i="1"/>
  <c r="G21" i="1"/>
  <c r="G20" i="1"/>
  <c r="G19" i="1"/>
  <c r="G17" i="1"/>
  <c r="G16" i="1"/>
  <c r="G18" i="1"/>
  <c r="G15" i="1"/>
  <c r="G14" i="1"/>
  <c r="G13" i="1"/>
  <c r="G12" i="1"/>
  <c r="G11" i="1"/>
  <c r="G10" i="1"/>
  <c r="G9" i="1"/>
  <c r="G8" i="1"/>
  <c r="G6" i="1"/>
</calcChain>
</file>

<file path=xl/sharedStrings.xml><?xml version="1.0" encoding="utf-8"?>
<sst xmlns="http://schemas.openxmlformats.org/spreadsheetml/2006/main" count="2056" uniqueCount="274">
  <si>
    <t>2018-19</t>
  </si>
  <si>
    <t>2019-20</t>
  </si>
  <si>
    <t>2020-21</t>
  </si>
  <si>
    <t>Program Type</t>
  </si>
  <si>
    <t>Predoctoral</t>
  </si>
  <si>
    <t xml:space="preserve">   DDS/DMD</t>
  </si>
  <si>
    <t>Advanced</t>
  </si>
  <si>
    <t xml:space="preserve">  Advanced Education in General Dentistry</t>
  </si>
  <si>
    <t xml:space="preserve">  Dental Anesthesiology</t>
  </si>
  <si>
    <t xml:space="preserve">  Dental Public Health</t>
  </si>
  <si>
    <t xml:space="preserve">  Endodontics</t>
  </si>
  <si>
    <t xml:space="preserve">  General Practice Residency</t>
  </si>
  <si>
    <t xml:space="preserve">  Oral Medicine</t>
  </si>
  <si>
    <t xml:space="preserve">  Orofacial Pain</t>
  </si>
  <si>
    <t xml:space="preserve">  Pediatric Dentistry</t>
  </si>
  <si>
    <t xml:space="preserve">  Periodontics</t>
  </si>
  <si>
    <t xml:space="preserve">  Dental Hygiene</t>
  </si>
  <si>
    <t xml:space="preserve">  Dental Assisting</t>
  </si>
  <si>
    <t xml:space="preserve">  Dental Laboratory Technology</t>
  </si>
  <si>
    <t>5 Year Trendline</t>
  </si>
  <si>
    <t>Allied</t>
  </si>
  <si>
    <t xml:space="preserve">  Oral and Maxillofacial Pathology</t>
  </si>
  <si>
    <t xml:space="preserve">  Oral and Maxillofacial Radiology</t>
  </si>
  <si>
    <t xml:space="preserve">  Prosthodontics/Maxillofacial Prosthetics</t>
  </si>
  <si>
    <t xml:space="preserve">  Orthodontics and Dentofacial Orthopedics</t>
  </si>
  <si>
    <t xml:space="preserve">  Oral and Maxillofacial Surgery</t>
  </si>
  <si>
    <t>White (Not Hispanic or Latino)</t>
  </si>
  <si>
    <t>Black or African American (Not Hispanic or Latino)</t>
  </si>
  <si>
    <t>Hispanic (Any Race)</t>
  </si>
  <si>
    <t>American Indian or Alaska Native 
(Not Hispanic or Latino)</t>
  </si>
  <si>
    <t>Asian 
(Not Hispanic or Latino)</t>
  </si>
  <si>
    <t>Native Hawaiian or Other Pacific Islander 
(Not Hispanic or Latino)</t>
  </si>
  <si>
    <t>Two or More Races 
(Not Hispanic or Latino)</t>
  </si>
  <si>
    <t>Nonresident Alien</t>
  </si>
  <si>
    <t>Unknown</t>
  </si>
  <si>
    <t>Combined</t>
  </si>
  <si>
    <t>State</t>
  </si>
  <si>
    <t>Dental School</t>
  </si>
  <si>
    <t>Male</t>
  </si>
  <si>
    <t>Female</t>
  </si>
  <si>
    <t>Total</t>
  </si>
  <si>
    <t>AL</t>
  </si>
  <si>
    <t>University of Alabama</t>
  </si>
  <si>
    <t>AZ</t>
  </si>
  <si>
    <t>Arizona School of Dentistry &amp; Oral Health</t>
  </si>
  <si>
    <t>Midwestern University - AZ</t>
  </si>
  <si>
    <t>CA</t>
  </si>
  <si>
    <t>University of the Pacific</t>
  </si>
  <si>
    <t>University of California, San Francisco</t>
  </si>
  <si>
    <t>University of California, Los Angeles</t>
  </si>
  <si>
    <t>Herman Ostrow School of Dentistry of USC</t>
  </si>
  <si>
    <t>Loma Linda University</t>
  </si>
  <si>
    <t>Western University of Health Sciences</t>
  </si>
  <si>
    <t>CO</t>
  </si>
  <si>
    <t>University of Colorado</t>
  </si>
  <si>
    <t>CT</t>
  </si>
  <si>
    <t>University of Connecticut</t>
  </si>
  <si>
    <t>DC</t>
  </si>
  <si>
    <t>Howard University</t>
  </si>
  <si>
    <t>FL</t>
  </si>
  <si>
    <t>University of Florida</t>
  </si>
  <si>
    <t>Nova Southeastern University</t>
  </si>
  <si>
    <t>LECOM College of Dental Medicine</t>
  </si>
  <si>
    <t>GA</t>
  </si>
  <si>
    <t>Augusta University</t>
  </si>
  <si>
    <t>IL</t>
  </si>
  <si>
    <t>Southern Illinois University</t>
  </si>
  <si>
    <t>University of Illinois, Chicago</t>
  </si>
  <si>
    <t>Midwestern University - IL</t>
  </si>
  <si>
    <t>IN</t>
  </si>
  <si>
    <t>Indiana University</t>
  </si>
  <si>
    <t>IA</t>
  </si>
  <si>
    <t>University of Iowa</t>
  </si>
  <si>
    <t>KY</t>
  </si>
  <si>
    <t>University of Kentucky</t>
  </si>
  <si>
    <t>University of Louisville</t>
  </si>
  <si>
    <t>LA</t>
  </si>
  <si>
    <t>LSU Health Sciences Center</t>
  </si>
  <si>
    <t>ME</t>
  </si>
  <si>
    <t>University of New England</t>
  </si>
  <si>
    <t>MD</t>
  </si>
  <si>
    <t>University of Maryland</t>
  </si>
  <si>
    <t>MA</t>
  </si>
  <si>
    <t>Harvard University</t>
  </si>
  <si>
    <t>Boston University</t>
  </si>
  <si>
    <t>Tufts University</t>
  </si>
  <si>
    <t>MI</t>
  </si>
  <si>
    <t>University of Detroit Mercy</t>
  </si>
  <si>
    <t>University of Michigan</t>
  </si>
  <si>
    <t>MN</t>
  </si>
  <si>
    <t>University of Minnesota</t>
  </si>
  <si>
    <t>MS</t>
  </si>
  <si>
    <t>University of Mississippi</t>
  </si>
  <si>
    <t>MO</t>
  </si>
  <si>
    <t>University of Missouri, Kansas City</t>
  </si>
  <si>
    <t>Missouri School of Dentistry &amp; Oral Health</t>
  </si>
  <si>
    <t>NE</t>
  </si>
  <si>
    <t>Creighton University</t>
  </si>
  <si>
    <t>University of Nebraska Medical Center</t>
  </si>
  <si>
    <t>NV</t>
  </si>
  <si>
    <t>University of Nevada, Las Vegas</t>
  </si>
  <si>
    <t>NJ</t>
  </si>
  <si>
    <t>Rutgers School of Dental Medicine</t>
  </si>
  <si>
    <t>NY</t>
  </si>
  <si>
    <t>Columbia University</t>
  </si>
  <si>
    <t>New York University</t>
  </si>
  <si>
    <t>Stony Brook University</t>
  </si>
  <si>
    <t>Touro College of Dental Medicine</t>
  </si>
  <si>
    <t>University at Buffalo</t>
  </si>
  <si>
    <t>NC</t>
  </si>
  <si>
    <t>University of North Carolina</t>
  </si>
  <si>
    <t>East Carolina University</t>
  </si>
  <si>
    <t>OH</t>
  </si>
  <si>
    <t>Ohio State University</t>
  </si>
  <si>
    <t>Case Western Reserve University</t>
  </si>
  <si>
    <t>OK</t>
  </si>
  <si>
    <t>University of Oklahoma</t>
  </si>
  <si>
    <t>OR</t>
  </si>
  <si>
    <t>Oregon Health &amp; Science University</t>
  </si>
  <si>
    <t>PA</t>
  </si>
  <si>
    <t>Temple University</t>
  </si>
  <si>
    <t>University of Pennsylvania</t>
  </si>
  <si>
    <t>University of Pittsburgh</t>
  </si>
  <si>
    <t>SC</t>
  </si>
  <si>
    <t>Medical University of South Carolina</t>
  </si>
  <si>
    <t>TN</t>
  </si>
  <si>
    <t>Meharry Medical College</t>
  </si>
  <si>
    <t>TX</t>
  </si>
  <si>
    <t>Texas A&amp;M University</t>
  </si>
  <si>
    <t>University of Texas at Houston</t>
  </si>
  <si>
    <t>UT Health San Antonio</t>
  </si>
  <si>
    <t>UT</t>
  </si>
  <si>
    <t>Roseman University of Health Sciences</t>
  </si>
  <si>
    <t>University of Utah</t>
  </si>
  <si>
    <t>VA</t>
  </si>
  <si>
    <t>Virginia Commonwealth University</t>
  </si>
  <si>
    <t>WA</t>
  </si>
  <si>
    <t>University of Washington</t>
  </si>
  <si>
    <t>WV</t>
  </si>
  <si>
    <t>West Virginia University</t>
  </si>
  <si>
    <t>WI</t>
  </si>
  <si>
    <t>Marquette University</t>
  </si>
  <si>
    <t>PR</t>
  </si>
  <si>
    <t>University of Puerto Rico</t>
  </si>
  <si>
    <t>Percent of First-Year Enrollment</t>
  </si>
  <si>
    <t>White 
(Not Hispanic or Latino)</t>
  </si>
  <si>
    <t>Black or African American 
(Not Hispanic or Latino)</t>
  </si>
  <si>
    <t>Hispanic or Latino 
(Any Race)</t>
  </si>
  <si>
    <t xml:space="preserve">State </t>
  </si>
  <si>
    <t>Percent of Total Enrollment</t>
  </si>
  <si>
    <t>Hispanic or Latino (Any Race)</t>
  </si>
  <si>
    <t>American Indian or Alaska Native (Not Hispanic or Latino)</t>
  </si>
  <si>
    <t>Asian (Not Hispanic or Latino)</t>
  </si>
  <si>
    <t>Native Hawaiian or Other Pacific Islander (Not Hispanic or Latino)</t>
  </si>
  <si>
    <t>Two or More Races (Not Hispanic or Latino)</t>
  </si>
  <si>
    <t>Advanced Education in General Dentistry</t>
  </si>
  <si>
    <t>Dental Anesthesiology</t>
  </si>
  <si>
    <t>Dental Public Health</t>
  </si>
  <si>
    <t>Endodontics</t>
  </si>
  <si>
    <t>General Practice Residency</t>
  </si>
  <si>
    <t>Oral and Maxillofacial Pathology</t>
  </si>
  <si>
    <t>Oral and Maxillofacial Radiology</t>
  </si>
  <si>
    <t>Oral and Maxillofacial Surgery</t>
  </si>
  <si>
    <t>Orthodontics and Dentofacial Orthopedics</t>
  </si>
  <si>
    <t>Clinical Fellowship in Orthodontics</t>
  </si>
  <si>
    <t>Oral Medicine</t>
  </si>
  <si>
    <t>Orofacial Pain</t>
  </si>
  <si>
    <t>Pediatric Dentistry</t>
  </si>
  <si>
    <t>Periodontics</t>
  </si>
  <si>
    <t>First Year</t>
  </si>
  <si>
    <t>All Students</t>
  </si>
  <si>
    <t>N</t>
  </si>
  <si>
    <t>%</t>
  </si>
  <si>
    <t>Hispanic / Latino (any race)</t>
  </si>
  <si>
    <t>White</t>
  </si>
  <si>
    <t>Black or African American</t>
  </si>
  <si>
    <t>American Indian / Alaska Native</t>
  </si>
  <si>
    <t>Asian</t>
  </si>
  <si>
    <t>Native Hawaiian / Other Pacific Islander</t>
  </si>
  <si>
    <t>Two or more races (not Hispanic)</t>
  </si>
  <si>
    <t>Ethnicity / Race</t>
  </si>
  <si>
    <t>Dental Hygiene</t>
  </si>
  <si>
    <t>Dental Assisting</t>
  </si>
  <si>
    <t>Dental Laboratory Technology</t>
  </si>
  <si>
    <t>Total Enrollment</t>
  </si>
  <si>
    <t>Graduates</t>
  </si>
  <si>
    <t>Type of Institutional Support</t>
  </si>
  <si>
    <t>Public</t>
  </si>
  <si>
    <t>Private Nonprofit</t>
  </si>
  <si>
    <t>Private/State-related</t>
  </si>
  <si>
    <t>Texas Tech University</t>
  </si>
  <si>
    <t>2021-22</t>
  </si>
  <si>
    <t>University of Tennessee</t>
  </si>
  <si>
    <t>Table of Contents</t>
  </si>
  <si>
    <t>First-Year Enrollment</t>
  </si>
  <si>
    <t>Number of Programs</t>
  </si>
  <si>
    <t>Graduates of CODA-Accredited Dental Education Programs 
in the United States</t>
  </si>
  <si>
    <t>Total Enrollment in CODA-Accredited Dental Education Programs 
in the United States</t>
  </si>
  <si>
    <t>First Year Enrollment in CODA-Accredited Dental Education Programs 
in the United States</t>
  </si>
  <si>
    <r>
      <rPr>
        <vertAlign val="superscript"/>
        <sz val="9"/>
        <color theme="1"/>
        <rFont val="Arial"/>
        <family val="2"/>
      </rPr>
      <t>1</t>
    </r>
    <r>
      <rPr>
        <sz val="9"/>
        <color theme="1"/>
        <rFont val="Arial"/>
        <family val="2"/>
      </rPr>
      <t xml:space="preserve"> Includes programs that were initially accredited but did not have any enrollment.</t>
    </r>
  </si>
  <si>
    <t>Notes to Reader</t>
  </si>
  <si>
    <t>Notes to the Reader</t>
  </si>
  <si>
    <r>
      <t>Number of CODA-Accredited Programs in the United States</t>
    </r>
    <r>
      <rPr>
        <b/>
        <vertAlign val="superscript"/>
        <sz val="11"/>
        <color theme="0"/>
        <rFont val="Arial"/>
        <family val="2"/>
      </rPr>
      <t>1</t>
    </r>
  </si>
  <si>
    <t>All CODA-accredited dental education programs are required to complete these surveys annually in order to maintain accreditation by CODA, which is nationally recognized as the sole agency to accredit dental and dental-related education programs conducted at the post-secondary level. For more information on CODA, please visit coda.ada.org.</t>
  </si>
  <si>
    <t>Clinical Fellowship in Oral and Maxillofacial Surgery</t>
  </si>
  <si>
    <r>
      <t xml:space="preserve">Source: American Dental Association, Health Policy Institute, </t>
    </r>
    <r>
      <rPr>
        <i/>
        <sz val="9"/>
        <rFont val="Arial"/>
        <family val="2"/>
      </rPr>
      <t>Commission on Dental Accreditation Surveys of Dental Education, Surveys of Advanced Dental Education, and Surveys of Allied Dental Education.</t>
    </r>
  </si>
  <si>
    <t>By Gender</t>
  </si>
  <si>
    <t>By Race/Ethnicity</t>
  </si>
  <si>
    <t>Other*</t>
  </si>
  <si>
    <t>Nonresident Alien/Unknown</t>
  </si>
  <si>
    <t>Percentage Total Enrollment in Predoctoral Dental Education Programs 
in the United States by Gender and Race/Ethnicity</t>
  </si>
  <si>
    <t>Percentage of Graduates in Predoctoral Dental Education Programs 
in the United States by Gender and Race/Ethnicity</t>
  </si>
  <si>
    <t>2022-23</t>
  </si>
  <si>
    <t>Percent change 2018-22</t>
  </si>
  <si>
    <t>© 2023 American Dental Association.</t>
  </si>
  <si>
    <t>Table 1: First Year Enrollment in Accredited Dental Education Programs, 2018-19 to 2022-23</t>
  </si>
  <si>
    <t>Table 2: First Year Enrollment in US Predoctoral Dental Education Programs by Gender and Race/Ethnicity, 2018-19 to 2022-23</t>
  </si>
  <si>
    <t>California Northstate University College of Dental Medicine</t>
  </si>
  <si>
    <t>Lincoln Memorial University College of Dental Medicine</t>
  </si>
  <si>
    <t>University of Tennessee College of Dentistry</t>
  </si>
  <si>
    <t>Private For-Profit</t>
  </si>
  <si>
    <t>-</t>
  </si>
  <si>
    <t>©2023 American Dental Association</t>
  </si>
  <si>
    <r>
      <t xml:space="preserve">Source: American Dental Association, Health Policy Institute, </t>
    </r>
    <r>
      <rPr>
        <i/>
        <sz val="9"/>
        <rFont val="Arial"/>
        <family val="2"/>
      </rPr>
      <t>Commission on Dental Accreditation 2022-23 Survey of Dental Education (Group II).</t>
    </r>
  </si>
  <si>
    <t>Table 2: First Year Enrollment in Predoctoral Dental Education Programs by Gender and Race/Ethnicity, 2018-19 to 2022-23</t>
  </si>
  <si>
    <t>Table 3: First Year Enrollment in Predoctoral Dental Education Programs by Gender and Race/Ethnicity, 2022-23</t>
  </si>
  <si>
    <t>Table 7: Total Enrollment in Predoctoral Dental Education Programs by Gender and Race/Ethnicity, 2018-19 to 2022-23</t>
  </si>
  <si>
    <t>©2023 American Dental Association</t>
  </si>
  <si>
    <t>Table 8: Total Enrollment in Predoctoral Dental Education Programs by Gender and Race/Ethnicity, 2022-23</t>
  </si>
  <si>
    <r>
      <t xml:space="preserve">Source: American Dental Association, Health Policy Institute, </t>
    </r>
    <r>
      <rPr>
        <i/>
        <sz val="9"/>
        <rFont val="Arial"/>
        <family val="2"/>
      </rPr>
      <t>Commission on Dental Accreditation 2022-23 Survey of Dental Education (Group II, Questions 11, 18, 19, and 20).</t>
    </r>
  </si>
  <si>
    <t>Table 13: Graduates of Predoctoral Dental Education Programs by Gender and Race/Ethnicity, 2022</t>
  </si>
  <si>
    <r>
      <t xml:space="preserve">Source: American Dental Association, Health Policy Institute, </t>
    </r>
    <r>
      <rPr>
        <i/>
        <sz val="9"/>
        <rFont val="Arial"/>
        <family val="2"/>
      </rPr>
      <t>Commission on Dental Accreditation 2022-23 Survey of Dental Education (Group II, Question 24).</t>
    </r>
  </si>
  <si>
    <t>Table 10: Graduates of Accredited Dental Education Programs, 2018 to 2022</t>
  </si>
  <si>
    <t>Percent change 2018-2022</t>
  </si>
  <si>
    <t>Return to Table of Contents</t>
  </si>
  <si>
    <t>Table 5: Total Enrollment in Accredited Dental Education Programs, 2018-19 to 2022-23</t>
  </si>
  <si>
    <t>All Residents</t>
  </si>
  <si>
    <r>
      <t xml:space="preserve">Source: American Dental Association, Health Policy Institute, </t>
    </r>
    <r>
      <rPr>
        <i/>
        <sz val="9"/>
        <color theme="1"/>
        <rFont val="Arial"/>
        <family val="2"/>
      </rPr>
      <t xml:space="preserve">Commission on Dental Accreditation 2022-23 </t>
    </r>
    <r>
      <rPr>
        <i/>
        <sz val="9"/>
        <color rgb="FF000000"/>
        <rFont val="Arial"/>
        <family val="2"/>
      </rPr>
      <t>Survey of Advanced Dental Education.</t>
    </r>
  </si>
  <si>
    <t>Prosthodontics/Maxillofacial Prosthetics</t>
  </si>
  <si>
    <t>Table 6: Total Enrollment in Advanced Dental Education Programs by Gender and Race/Ethnicity, 2022-23</t>
  </si>
  <si>
    <t>Table 11: Graduates of Advanced Dental Education Programs by Gender and Race/Ethnicity, 2022</t>
  </si>
  <si>
    <t>Table 6: Total Enrollment in Advanced Dental Education Programs by Ethnicity/Race and Gender, 2022-23</t>
  </si>
  <si>
    <t>All Graduates</t>
  </si>
  <si>
    <t>Dental Education Program Enrollment and Graduates Report: 2022-23</t>
  </si>
  <si>
    <t>Table 12: Graduates of Predoctoral Dental Education Programs by Gender and Race/Ethnicity, 2018 to 2022</t>
  </si>
  <si>
    <t>Table 9: Total Enrollment in Allied Dental Education Programs by Ethnicity/Race and Gender, 2022-23</t>
  </si>
  <si>
    <t>Table 14: Graduates of Allied Dental Education Programs by Ethnicity/Race and Gender, 2022</t>
  </si>
  <si>
    <t>Table 15: Number of CODA-Accredited Dental Education Programs, 2018-19 to 2022-23</t>
  </si>
  <si>
    <t>Table 15: Number of Accredited Dental Education Programs, 2018 to 2022</t>
  </si>
  <si>
    <t>Table 4: First Year Enrollment in Allied Dental Education Programs by Ethnicity/Race and Gender, 2022-23</t>
  </si>
  <si>
    <r>
      <t xml:space="preserve">Source: American Dental Association, Health Policy Institute, </t>
    </r>
    <r>
      <rPr>
        <i/>
        <sz val="9"/>
        <rFont val="Arial"/>
        <family val="2"/>
      </rPr>
      <t>Commission on Dental Accreditation 2022-23 Survey of Dental Hygiene Education Programs.</t>
    </r>
  </si>
  <si>
    <t>2022 Graduates</t>
  </si>
  <si>
    <r>
      <t xml:space="preserve">Source: American Dental Association, Health Policy Institute, </t>
    </r>
    <r>
      <rPr>
        <i/>
        <sz val="9"/>
        <rFont val="Arial"/>
        <family val="2"/>
      </rPr>
      <t>Commission on Dental Accreditation 2022-23 Survey of Dental Assisting Education Programs.</t>
    </r>
  </si>
  <si>
    <r>
      <t xml:space="preserve">Source: American Dental Association, Health Policy Institute, </t>
    </r>
    <r>
      <rPr>
        <i/>
        <sz val="9"/>
        <rFont val="Arial"/>
        <family val="2"/>
      </rPr>
      <t>Commission on Dental Accreditation 2022-23 Survey of Dental Laboratory Technology Education Programs.</t>
    </r>
  </si>
  <si>
    <r>
      <t xml:space="preserve">The 2022-23 </t>
    </r>
    <r>
      <rPr>
        <i/>
        <sz val="11"/>
        <color rgb="FF000000"/>
        <rFont val="Arial"/>
        <family val="2"/>
      </rPr>
      <t>Dental Education Program Enrollment and Graduates Report</t>
    </r>
    <r>
      <rPr>
        <sz val="11"/>
        <color rgb="FF000000"/>
        <rFont val="Arial"/>
        <family val="2"/>
      </rPr>
      <t xml:space="preserve"> highlights the latest information gathered by the Commission on Dental Accreditation’s (CODA) annual </t>
    </r>
    <r>
      <rPr>
        <i/>
        <sz val="11"/>
        <color rgb="FF000000"/>
        <rFont val="Arial"/>
        <family val="2"/>
      </rPr>
      <t>Surveys of Dental Education, Surveys of Advanced Dental Education, and Surveys of Allied Dental Education</t>
    </r>
    <r>
      <rPr>
        <sz val="11"/>
        <color rgb="FF000000"/>
        <rFont val="Arial"/>
        <family val="2"/>
      </rPr>
      <t>. The purpose of this report is to present enrollment and graduate trends for predoctoral, advanced and allied (dental hygiene, dental assisting and dental laboratory technology) dental education programs accredited by CODA, together in a single publication. Five year trends in first-year and total enrollment and graduates are included, as well as 2022-23 breakdowns by gender and race/ethnicity. (Note that the gender and race/ethnicity of students in advanced dental education programs is reported for the total program and graduates only; it is not available for first-year students.)</t>
    </r>
  </si>
  <si>
    <t>Total by Gender and Race/Ethnicity</t>
  </si>
  <si>
    <t>Table 3: First Year United States Dental School Enrollment by Gender and Race/Ethnicity, 2022-23</t>
  </si>
  <si>
    <r>
      <t>Data collection for the 2022-23 survey cycle was conducted in the fall of 2022 by the ADA Health Policy Institute (www.ada.org/hpi). The S</t>
    </r>
    <r>
      <rPr>
        <i/>
        <sz val="11"/>
        <color rgb="FF000000"/>
        <rFont val="Arial"/>
        <family val="2"/>
      </rPr>
      <t xml:space="preserve">urvey of Dental Education </t>
    </r>
    <r>
      <rPr>
        <sz val="11"/>
        <color rgb="FF000000"/>
        <rFont val="Arial"/>
        <family val="2"/>
      </rPr>
      <t xml:space="preserve">was sent to all 70 accredited dental school programs in the United States. The </t>
    </r>
    <r>
      <rPr>
        <i/>
        <sz val="11"/>
        <color rgb="FF000000"/>
        <rFont val="Arial"/>
        <family val="2"/>
      </rPr>
      <t>Survey of Advanced Dental Education</t>
    </r>
    <r>
      <rPr>
        <sz val="11"/>
        <color rgb="FF000000"/>
        <rFont val="Arial"/>
        <family val="2"/>
      </rPr>
      <t xml:space="preserve"> programs went to 770 accredited postdoctoral dental education programs. There were 332 accredited dental hygiene, 231 dental assisting, and 13 dental laboratory technology education programs who received the 2022-23 </t>
    </r>
    <r>
      <rPr>
        <i/>
        <sz val="11"/>
        <color rgb="FF000000"/>
        <rFont val="Arial"/>
        <family val="2"/>
      </rPr>
      <t xml:space="preserve">Surveys of Allied Dental Education. </t>
    </r>
    <r>
      <rPr>
        <sz val="11"/>
        <color rgb="FF000000"/>
        <rFont val="Arial"/>
        <family val="2"/>
      </rPr>
      <t>Newly accredited programs are included in the total number of programs, even if they have not yet matriculated their first class of students and have no enrollment or graduates.</t>
    </r>
  </si>
  <si>
    <t>Percentage First Year Enrollment in Predoctoral Dental Education Programs in the United States by Gender and Race/Ethnicity</t>
  </si>
  <si>
    <r>
      <t xml:space="preserve">Source: American Dental Association, Health Policy Institute, </t>
    </r>
    <r>
      <rPr>
        <i/>
        <sz val="9"/>
        <rFont val="Arial"/>
        <family val="2"/>
      </rPr>
      <t>Commission on Dental Accreditation Surveys of Dental Education Surveys of Advanced Dental Education, and Surveys of Allied Dental Education.</t>
    </r>
  </si>
  <si>
    <r>
      <t xml:space="preserve">Source: American Dental Association, Health Policy Institute, </t>
    </r>
    <r>
      <rPr>
        <i/>
        <sz val="9"/>
        <rFont val="Arial"/>
        <family val="2"/>
      </rPr>
      <t>Commission on Dental Accreditation Surveys of Dental Education.</t>
    </r>
  </si>
  <si>
    <t>* The "Other" gender category includes students who prefer not to report gender, do not identify as either male or female, or whose gender is not available.</t>
  </si>
  <si>
    <r>
      <rPr>
        <vertAlign val="superscript"/>
        <sz val="9"/>
        <rFont val="Arial"/>
        <family val="2"/>
      </rPr>
      <t xml:space="preserve">* </t>
    </r>
    <r>
      <rPr>
        <sz val="9"/>
        <rFont val="Arial"/>
        <family val="2"/>
      </rPr>
      <t>The "Other" gender category includes students who prefer not to report gender, do not identify as either male or female, or whose gender is not available.</t>
    </r>
  </si>
  <si>
    <t>* Includes American Indian or Alaska Native, Native Hawaiian or Other Pacific Islander, and Two or More Races</t>
  </si>
  <si>
    <t>California Northstate University College of Dental Medicine**</t>
  </si>
  <si>
    <t>Lincoln Memorial University College of Dental Medicine**</t>
  </si>
  <si>
    <t>Texas Tech University***</t>
  </si>
  <si>
    <t>** California Northstate University and Lincoln Memorial University matriculated their first classes in 2022-23 and had no graduates in 2022.</t>
  </si>
  <si>
    <t>*** Texas Tech University Health Sciences Center El Paso matriculated the first class in 2021-22 and had no graduates in 2022.</t>
  </si>
  <si>
    <t>All Advanced Dental Education Programs**</t>
  </si>
  <si>
    <t>** Totals include program types not shown above.</t>
  </si>
  <si>
    <t>Percent of Graduates</t>
  </si>
  <si>
    <t>Originally published May 2023; updated September 2023.</t>
  </si>
  <si>
    <t>Suggested Citation: Health Policy Institute. Commission on Dental Accreditation dental education program enrollment and graduates report, 2022-23 [Internet]. Chicago (IL): American Dental Association; 2023. Available from:https://www.ada.org/resources/research/health-policy-institute/dental-education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</si>
</sst>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0.0%"/>
    <numFmt numFmtId="165" formatCode="_(* #,##0_);_(* \(#,##0\);_(* &quot;-&quot;??_);_(@_)"/>
    <numFmt numFmtId="166" formatCode="_(* #,##0.0_);_(* \(#,##0.0\);_(* &quot;-&quot;??_);_(@_)"/>
    <numFmt numFmtId="167" formatCode="0.0"/>
    <numFmt numFmtId="168" formatCode="_(* #,##0.0_);_(* \(#,##0.0\);_(* &quot;-&quot;_);_(@_)"/>
    <numFmt numFmtId="169" formatCode="_(* #,##0.0_);_(* \(#,##0.0\);_(* &quot;-&quot;?_);_(@_)"/>
  </numFmts>
  <fonts count="41" x14ac:knownFonts="1">
    <font>
      <sz val="10"/>
      <color theme="1"/>
      <name val="Arial"/>
      <family val="2"/>
    </font>
    <font>
      <sz val="10"/>
      <color theme="1"/>
      <name val="Arial"/>
      <family val="2"/>
    </font>
    <font>
      <b/>
      <sz val="14"/>
      <color theme="1"/>
      <name val="Arial"/>
      <family val="2"/>
    </font>
    <font>
      <b/>
      <sz val="11"/>
      <color theme="1"/>
      <name val="Arial"/>
      <family val="2"/>
    </font>
    <font>
      <sz val="11"/>
      <color theme="1"/>
      <name val="Arial"/>
      <family val="2"/>
    </font>
    <font>
      <b/>
      <sz val="11"/>
      <color theme="0"/>
      <name val="Arial"/>
      <family val="2"/>
    </font>
    <font>
      <b/>
      <sz val="12"/>
      <color theme="0"/>
      <name val="Arial"/>
      <family val="2"/>
    </font>
    <font>
      <sz val="10"/>
      <name val="Arial"/>
      <family val="2"/>
    </font>
    <font>
      <u/>
      <sz val="10"/>
      <color theme="10"/>
      <name val="Arial"/>
      <family val="2"/>
    </font>
    <font>
      <u/>
      <sz val="11"/>
      <color rgb="FF7A2851"/>
      <name val="Arial"/>
      <family val="2"/>
    </font>
    <font>
      <b/>
      <sz val="12"/>
      <color theme="1"/>
      <name val="Arial"/>
      <family val="2"/>
    </font>
    <font>
      <sz val="12"/>
      <color theme="1"/>
      <name val="Arial"/>
      <family val="2"/>
    </font>
    <font>
      <b/>
      <sz val="11"/>
      <color rgb="FF000000"/>
      <name val="Arial"/>
      <family val="2"/>
    </font>
    <font>
      <sz val="11"/>
      <color rgb="FF003399"/>
      <name val="Arial"/>
      <family val="2"/>
    </font>
    <font>
      <b/>
      <sz val="11"/>
      <color rgb="FFFFFFFF"/>
      <name val="Arial"/>
      <family val="2"/>
    </font>
    <font>
      <sz val="11"/>
      <color rgb="FF000000"/>
      <name val="Arial"/>
      <family val="2"/>
    </font>
    <font>
      <b/>
      <sz val="11"/>
      <color rgb="FF003399"/>
      <name val="Arial"/>
      <family val="2"/>
    </font>
    <font>
      <sz val="10"/>
      <color rgb="FF000000"/>
      <name val="Arial"/>
      <family val="2"/>
    </font>
    <font>
      <sz val="10"/>
      <color rgb="FF003399"/>
      <name val="Arial"/>
      <family val="2"/>
    </font>
    <font>
      <i/>
      <sz val="11"/>
      <color rgb="FF000000"/>
      <name val="Arial"/>
      <family val="2"/>
    </font>
    <font>
      <b/>
      <vertAlign val="superscript"/>
      <sz val="11"/>
      <color theme="0"/>
      <name val="Arial"/>
      <family val="2"/>
    </font>
    <font>
      <sz val="9"/>
      <name val="Arial"/>
      <family val="2"/>
    </font>
    <font>
      <i/>
      <sz val="9"/>
      <name val="Arial"/>
      <family val="2"/>
    </font>
    <font>
      <sz val="9"/>
      <color theme="1"/>
      <name val="Arial"/>
      <family val="2"/>
    </font>
    <font>
      <vertAlign val="superscript"/>
      <sz val="9"/>
      <color theme="1"/>
      <name val="Arial"/>
      <family val="2"/>
    </font>
    <font>
      <b/>
      <sz val="9"/>
      <color theme="1"/>
      <name val="Arial"/>
      <family val="2"/>
    </font>
    <font>
      <i/>
      <sz val="9"/>
      <color theme="1"/>
      <name val="Arial"/>
      <family val="2"/>
    </font>
    <font>
      <i/>
      <sz val="9"/>
      <color rgb="FF000000"/>
      <name val="Arial"/>
      <family val="2"/>
    </font>
    <font>
      <vertAlign val="superscript"/>
      <sz val="9"/>
      <name val="Arial"/>
      <family val="2"/>
    </font>
    <font>
      <sz val="9"/>
      <color rgb="FF003399"/>
      <name val="Arial"/>
      <family val="2"/>
    </font>
    <font>
      <u/>
      <sz val="10"/>
      <color rgb="FF0563C1"/>
      <name val="Arial"/>
      <family val="2"/>
    </font>
    <font>
      <u/>
      <sz val="11"/>
      <color theme="10"/>
      <name val="Arial"/>
      <family val="2"/>
    </font>
    <font>
      <b/>
      <u/>
      <sz val="11"/>
      <color theme="10"/>
      <name val="Arial"/>
      <family val="2"/>
    </font>
    <font>
      <sz val="10"/>
      <color rgb="FFFF0000"/>
      <name val="Arial"/>
      <family val="2"/>
    </font>
    <font>
      <b/>
      <sz val="10"/>
      <color theme="1"/>
      <name val="Arial"/>
      <family val="2"/>
    </font>
    <font>
      <sz val="10"/>
      <color theme="1"/>
      <name val="Symbol"/>
      <family val="1"/>
      <charset val="2"/>
    </font>
    <font>
      <b/>
      <sz val="10"/>
      <color rgb="FF000000"/>
      <name val="Arial"/>
      <family val="2"/>
    </font>
    <font>
      <i/>
      <sz val="11"/>
      <color rgb="FF003399"/>
      <name val="Arial"/>
      <family val="2"/>
    </font>
    <font>
      <b/>
      <i/>
      <sz val="11"/>
      <color rgb="FFFFFFFF"/>
      <name val="Arial"/>
      <family val="2"/>
    </font>
    <font>
      <b/>
      <i/>
      <sz val="11"/>
      <color rgb="FF000000"/>
      <name val="Arial"/>
      <family val="2"/>
    </font>
    <font>
      <i/>
      <sz val="10"/>
      <color theme="1"/>
      <name val="Arial"/>
      <family val="2"/>
    </font>
  </fonts>
  <fills count="3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007C89"/>
        <bgColor indexed="64"/>
      </patternFill>
    </fill>
    <fill>
      <patternFill patternType="solid">
        <fgColor theme="2"/>
        <bgColor indexed="64"/>
      </patternFill>
    </fill>
    <fill>
      <patternFill patternType="solid">
        <fgColor rgb="FFCCE4E7"/>
        <bgColor indexed="64"/>
      </patternFill>
    </fill>
    <fill>
      <patternFill patternType="solid">
        <fgColor theme="0" tint="-0.249977111117893"/>
        <bgColor indexed="64"/>
      </patternFill>
    </fill>
    <fill>
      <patternFill patternType="solid">
        <fgColor rgb="FF99CACF"/>
        <bgColor indexed="64"/>
      </patternFill>
    </fill>
    <fill>
      <patternFill patternType="solid">
        <fgColor rgb="FFFFFFFF"/>
        <bgColor indexed="64"/>
      </patternFill>
    </fill>
    <fill>
      <patternFill patternType="solid">
        <fgColor rgb="FFAEAAAA"/>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808080"/>
        <bgColor rgb="FF000000"/>
      </patternFill>
    </fill>
    <fill>
      <patternFill patternType="solid">
        <fgColor rgb="FFD0CECE"/>
        <bgColor rgb="FF000000"/>
      </patternFill>
    </fill>
    <fill>
      <patternFill patternType="solid">
        <fgColor rgb="FFE7E6E6"/>
        <bgColor rgb="FF000000"/>
      </patternFill>
    </fill>
    <fill>
      <patternFill patternType="solid">
        <fgColor rgb="FF7A2851"/>
        <bgColor indexed="64"/>
      </patternFill>
    </fill>
    <fill>
      <patternFill patternType="solid">
        <fgColor rgb="FFEAD6E0"/>
        <bgColor indexed="64"/>
      </patternFill>
    </fill>
    <fill>
      <patternFill patternType="solid">
        <fgColor rgb="FFD6ADC1"/>
        <bgColor indexed="64"/>
      </patternFill>
    </fill>
    <fill>
      <patternFill patternType="solid">
        <fgColor rgb="FF7A2851"/>
        <bgColor rgb="FF000000"/>
      </patternFill>
    </fill>
    <fill>
      <patternFill patternType="solid">
        <fgColor rgb="FFD6ADC1"/>
        <bgColor rgb="FF000000"/>
      </patternFill>
    </fill>
    <fill>
      <patternFill patternType="solid">
        <fgColor rgb="FFD0CECE"/>
        <bgColor indexed="64"/>
      </patternFill>
    </fill>
    <fill>
      <patternFill patternType="solid">
        <fgColor rgb="FF7F777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D9E1F2"/>
        <bgColor indexed="64"/>
      </patternFill>
    </fill>
    <fill>
      <patternFill patternType="solid">
        <fgColor rgb="FFB4C6E7"/>
        <bgColor indexed="64"/>
      </patternFill>
    </fill>
  </fills>
  <borders count="34">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diagonal/>
    </border>
    <border>
      <left style="thick">
        <color theme="0"/>
      </left>
      <right/>
      <top/>
      <bottom style="thick">
        <color theme="0"/>
      </bottom>
      <diagonal/>
    </border>
    <border>
      <left style="thick">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style="medium">
        <color theme="0" tint="-4.9989318521683403E-2"/>
      </top>
      <bottom/>
      <diagonal/>
    </border>
    <border>
      <left style="thick">
        <color theme="0" tint="-4.9989318521683403E-2"/>
      </left>
      <right/>
      <top/>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style="thick">
        <color theme="0" tint="-4.9989318521683403E-2"/>
      </right>
      <top/>
      <bottom/>
      <diagonal/>
    </border>
    <border>
      <left style="thick">
        <color theme="0" tint="-4.9989318521683403E-2"/>
      </left>
      <right style="medium">
        <color theme="0" tint="-4.9989318521683403E-2"/>
      </right>
      <top/>
      <bottom/>
      <diagonal/>
    </border>
    <border>
      <left style="medium">
        <color theme="0" tint="-4.9989318521683403E-2"/>
      </left>
      <right style="medium">
        <color theme="0" tint="-4.9989318521683403E-2"/>
      </right>
      <top/>
      <bottom/>
      <diagonal/>
    </border>
    <border>
      <left style="thick">
        <color theme="0" tint="-4.9989318521683403E-2"/>
      </left>
      <right/>
      <top/>
      <bottom style="medium">
        <color theme="0" tint="-4.9989318521683403E-2"/>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thick">
        <color theme="0" tint="-4.9989318521683403E-2"/>
      </right>
      <top/>
      <bottom style="medium">
        <color theme="0" tint="-4.9989318521683403E-2"/>
      </bottom>
      <diagonal/>
    </border>
    <border>
      <left/>
      <right/>
      <top style="medium">
        <color theme="0" tint="-4.9989318521683403E-2"/>
      </top>
      <bottom/>
      <diagonal/>
    </border>
    <border>
      <left/>
      <right style="thick">
        <color theme="0" tint="-4.9989318521683403E-2"/>
      </right>
      <top/>
      <bottom/>
      <diagonal/>
    </border>
    <border>
      <left/>
      <right/>
      <top/>
      <bottom style="thick">
        <color theme="0"/>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theme="0" tint="-4.9989318521683403E-2"/>
      </left>
      <right style="thick">
        <color theme="0" tint="-4.9989318521683403E-2"/>
      </right>
      <top/>
      <bottom/>
      <diagonal/>
    </border>
    <border>
      <left style="thick">
        <color theme="0"/>
      </left>
      <right/>
      <top style="thick">
        <color rgb="FFFFFFFF"/>
      </top>
      <bottom style="thick">
        <color rgb="FFFFFFFF"/>
      </bottom>
      <diagonal/>
    </border>
    <border>
      <left style="medium">
        <color theme="0" tint="-4.9989318521683403E-2"/>
      </left>
      <right/>
      <top style="medium">
        <color theme="0" tint="-4.9989318521683403E-2"/>
      </top>
      <bottom/>
      <diagonal/>
    </border>
    <border>
      <left/>
      <right style="thick">
        <color theme="0" tint="-4.9989318521683403E-2"/>
      </right>
      <top style="medium">
        <color theme="0" tint="-4.9989318521683403E-2"/>
      </top>
      <bottom/>
      <diagonal/>
    </border>
    <border>
      <left/>
      <right/>
      <top/>
      <bottom style="medium">
        <color theme="0" tint="-4.9989318521683403E-2"/>
      </bottom>
      <diagonal/>
    </border>
    <border>
      <left/>
      <right style="thick">
        <color theme="0" tint="-4.9989318521683403E-2"/>
      </right>
      <top/>
      <bottom style="thick">
        <color theme="0" tint="-4.9989318521683403E-2"/>
      </bottom>
      <diagonal/>
    </border>
    <border>
      <left/>
      <right style="thick">
        <color theme="0"/>
      </right>
      <top/>
      <bottom style="thick">
        <color theme="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9" fillId="0" borderId="0" applyNumberFormat="0" applyFill="0" applyBorder="0" applyAlignment="0" applyProtection="0"/>
    <xf numFmtId="0" fontId="8" fillId="0" borderId="0" applyNumberFormat="0" applyFill="0" applyBorder="0" applyAlignment="0" applyProtection="0"/>
    <xf numFmtId="0" fontId="30" fillId="0" borderId="0" applyNumberFormat="0" applyFill="0" applyBorder="0" applyAlignment="0" applyProtection="0"/>
  </cellStyleXfs>
  <cellXfs count="310">
    <xf numFmtId="0" fontId="0" fillId="0" borderId="0" xfId="0"/>
    <xf numFmtId="0" fontId="2" fillId="2" borderId="0" xfId="0" applyFont="1" applyFill="1" applyBorder="1"/>
    <xf numFmtId="0" fontId="0" fillId="2" borderId="0" xfId="0" applyFill="1" applyBorder="1"/>
    <xf numFmtId="0" fontId="0" fillId="2" borderId="0" xfId="0" applyFill="1" applyBorder="1" applyAlignment="1">
      <alignment vertical="center"/>
    </xf>
    <xf numFmtId="0" fontId="6" fillId="22" borderId="0" xfId="0" applyFont="1" applyFill="1" applyBorder="1" applyAlignment="1">
      <alignment vertical="center"/>
    </xf>
    <xf numFmtId="0" fontId="9" fillId="2" borderId="0" xfId="4" applyFill="1" applyBorder="1"/>
    <xf numFmtId="0" fontId="9" fillId="2" borderId="0" xfId="4" applyFill="1" applyBorder="1" applyAlignment="1">
      <alignment vertical="center"/>
    </xf>
    <xf numFmtId="165" fontId="3" fillId="25" borderId="1" xfId="1" applyNumberFormat="1" applyFont="1" applyFill="1" applyBorder="1" applyAlignment="1">
      <alignment vertical="center"/>
    </xf>
    <xf numFmtId="166" fontId="3" fillId="25" borderId="1" xfId="1" applyNumberFormat="1" applyFont="1" applyFill="1" applyBorder="1" applyAlignment="1">
      <alignment vertical="center"/>
    </xf>
    <xf numFmtId="165" fontId="3" fillId="25" borderId="1" xfId="0" applyNumberFormat="1" applyFont="1" applyFill="1" applyBorder="1" applyAlignment="1">
      <alignment vertical="center"/>
    </xf>
    <xf numFmtId="0" fontId="11" fillId="2" borderId="0" xfId="0" applyFont="1" applyFill="1"/>
    <xf numFmtId="0" fontId="6" fillId="2" borderId="7" xfId="0" applyFont="1" applyFill="1" applyBorder="1" applyAlignment="1">
      <alignment horizontal="center" vertical="center" wrapText="1"/>
    </xf>
    <xf numFmtId="0" fontId="10" fillId="2" borderId="0" xfId="0" applyFont="1" applyFill="1" applyBorder="1" applyAlignment="1">
      <alignment horizontal="center" vertical="top" wrapText="1"/>
    </xf>
    <xf numFmtId="0" fontId="11" fillId="2" borderId="0" xfId="0" applyFont="1" applyFill="1" applyBorder="1" applyAlignment="1">
      <alignment vertical="top" wrapText="1"/>
    </xf>
    <xf numFmtId="0" fontId="6" fillId="2" borderId="8" xfId="0" applyFont="1" applyFill="1" applyBorder="1" applyAlignment="1">
      <alignment horizontal="center" vertical="center" wrapText="1"/>
    </xf>
    <xf numFmtId="0" fontId="11" fillId="2" borderId="1" xfId="0" applyFont="1" applyFill="1" applyBorder="1"/>
    <xf numFmtId="0" fontId="10" fillId="2" borderId="1" xfId="0" applyFont="1" applyFill="1" applyBorder="1" applyAlignment="1">
      <alignment vertical="center"/>
    </xf>
    <xf numFmtId="0" fontId="3" fillId="2" borderId="0" xfId="0" applyFont="1" applyFill="1"/>
    <xf numFmtId="0" fontId="4" fillId="2" borderId="0" xfId="0" applyFont="1" applyFill="1"/>
    <xf numFmtId="0" fontId="5" fillId="3" borderId="1" xfId="0" applyFont="1" applyFill="1" applyBorder="1" applyAlignment="1">
      <alignment vertical="center"/>
    </xf>
    <xf numFmtId="0" fontId="5" fillId="2" borderId="7" xfId="0" applyFont="1" applyFill="1" applyBorder="1" applyAlignment="1">
      <alignment horizontal="center" vertical="center" wrapText="1"/>
    </xf>
    <xf numFmtId="0" fontId="3" fillId="2" borderId="0" xfId="0" applyFont="1" applyFill="1" applyBorder="1" applyAlignment="1">
      <alignment horizontal="center" vertical="top" wrapText="1"/>
    </xf>
    <xf numFmtId="0" fontId="4" fillId="2" borderId="0" xfId="0" applyFont="1" applyFill="1" applyBorder="1" applyAlignment="1">
      <alignment vertical="top" wrapText="1"/>
    </xf>
    <xf numFmtId="0" fontId="5" fillId="3" borderId="1" xfId="0" applyFont="1" applyFill="1" applyBorder="1" applyAlignment="1">
      <alignment horizontal="center" vertical="center"/>
    </xf>
    <xf numFmtId="0" fontId="5" fillId="26"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5" borderId="1" xfId="0" applyFont="1" applyFill="1" applyBorder="1"/>
    <xf numFmtId="0" fontId="4" fillId="2" borderId="1" xfId="0" applyFont="1" applyFill="1" applyBorder="1"/>
    <xf numFmtId="0" fontId="4" fillId="7" borderId="1" xfId="0" applyFont="1" applyFill="1" applyBorder="1"/>
    <xf numFmtId="165" fontId="4" fillId="25" borderId="1" xfId="1" applyNumberFormat="1" applyFont="1" applyFill="1" applyBorder="1" applyAlignment="1">
      <alignment horizontal="center" vertical="center"/>
    </xf>
    <xf numFmtId="164" fontId="4" fillId="7" borderId="1" xfId="2" applyNumberFormat="1" applyFont="1" applyFill="1" applyBorder="1"/>
    <xf numFmtId="2" fontId="4" fillId="7" borderId="1" xfId="2" applyNumberFormat="1" applyFont="1" applyFill="1" applyBorder="1"/>
    <xf numFmtId="165" fontId="4" fillId="27" borderId="1" xfId="1" applyNumberFormat="1" applyFont="1" applyFill="1" applyBorder="1" applyAlignment="1">
      <alignment horizontal="center" vertical="center"/>
    </xf>
    <xf numFmtId="0" fontId="3" fillId="2" borderId="1" xfId="0" applyFont="1" applyFill="1" applyBorder="1" applyAlignment="1">
      <alignment vertical="center"/>
    </xf>
    <xf numFmtId="0" fontId="5" fillId="4" borderId="2" xfId="0" applyFont="1" applyFill="1" applyBorder="1" applyAlignment="1">
      <alignment horizontal="center" vertical="center" wrapText="1"/>
    </xf>
    <xf numFmtId="165" fontId="4" fillId="8" borderId="1" xfId="1" applyNumberFormat="1" applyFont="1" applyFill="1" applyBorder="1" applyAlignment="1">
      <alignment horizontal="center" vertical="center"/>
    </xf>
    <xf numFmtId="165" fontId="4" fillId="6" borderId="1" xfId="1" applyNumberFormat="1" applyFont="1" applyFill="1" applyBorder="1" applyAlignment="1">
      <alignment horizontal="center" vertical="center"/>
    </xf>
    <xf numFmtId="0" fontId="13" fillId="9" borderId="0" xfId="0" applyFont="1" applyFill="1" applyAlignment="1">
      <alignment horizontal="center"/>
    </xf>
    <xf numFmtId="0" fontId="14" fillId="4"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left" vertical="center" wrapText="1"/>
    </xf>
    <xf numFmtId="165" fontId="15" fillId="2" borderId="16" xfId="1" applyNumberFormat="1" applyFont="1" applyFill="1" applyBorder="1" applyAlignment="1">
      <alignment horizontal="right" vertical="center" wrapText="1"/>
    </xf>
    <xf numFmtId="165" fontId="13" fillId="9" borderId="0" xfId="0" applyNumberFormat="1" applyFont="1" applyFill="1" applyAlignment="1">
      <alignment horizontal="center"/>
    </xf>
    <xf numFmtId="0" fontId="12" fillId="10" borderId="11" xfId="0" applyFont="1" applyFill="1" applyBorder="1" applyAlignment="1">
      <alignment horizontal="center" vertical="center" wrapText="1"/>
    </xf>
    <xf numFmtId="0" fontId="12" fillId="10" borderId="13" xfId="0" applyFont="1" applyFill="1" applyBorder="1" applyAlignment="1">
      <alignment horizontal="left" vertical="center" wrapText="1"/>
    </xf>
    <xf numFmtId="165" fontId="12" fillId="10" borderId="16" xfId="1" applyNumberFormat="1" applyFont="1" applyFill="1" applyBorder="1" applyAlignment="1">
      <alignment horizontal="right" vertical="center" wrapText="1"/>
    </xf>
    <xf numFmtId="0" fontId="16" fillId="9" borderId="0" xfId="0" applyFont="1" applyFill="1" applyAlignment="1">
      <alignment horizontal="center"/>
    </xf>
    <xf numFmtId="0" fontId="12" fillId="10" borderId="17" xfId="0" applyFont="1" applyFill="1" applyBorder="1" applyAlignment="1">
      <alignment horizontal="center" vertical="center" wrapText="1"/>
    </xf>
    <xf numFmtId="0" fontId="12" fillId="10" borderId="18" xfId="0" applyFont="1" applyFill="1" applyBorder="1" applyAlignment="1">
      <alignment horizontal="left" vertical="center" wrapText="1"/>
    </xf>
    <xf numFmtId="165" fontId="12" fillId="10" borderId="19" xfId="1" applyNumberFormat="1" applyFont="1" applyFill="1" applyBorder="1" applyAlignment="1">
      <alignment horizontal="right" vertical="center" wrapText="1"/>
    </xf>
    <xf numFmtId="166" fontId="12" fillId="10" borderId="19" xfId="1" applyNumberFormat="1" applyFont="1" applyFill="1" applyBorder="1" applyAlignment="1">
      <alignment horizontal="right" vertical="center" wrapText="1"/>
    </xf>
    <xf numFmtId="0" fontId="3" fillId="2" borderId="0" xfId="0" applyFont="1" applyFill="1" applyAlignment="1">
      <alignment horizontal="left" vertical="center"/>
    </xf>
    <xf numFmtId="0" fontId="4" fillId="2" borderId="0" xfId="0" applyFont="1" applyFill="1" applyAlignment="1">
      <alignment vertical="center"/>
    </xf>
    <xf numFmtId="0" fontId="12" fillId="2" borderId="0" xfId="0" applyFont="1" applyFill="1" applyBorder="1" applyAlignment="1">
      <alignment horizontal="center" vertical="top" wrapText="1"/>
    </xf>
    <xf numFmtId="0" fontId="4" fillId="11" borderId="1" xfId="0" applyFont="1" applyFill="1" applyBorder="1"/>
    <xf numFmtId="0" fontId="3" fillId="8" borderId="1" xfId="0" applyFont="1" applyFill="1" applyBorder="1" applyAlignment="1">
      <alignment horizontal="center" vertical="center"/>
    </xf>
    <xf numFmtId="165" fontId="4" fillId="6" borderId="1" xfId="1" applyNumberFormat="1" applyFont="1" applyFill="1" applyBorder="1" applyAlignment="1">
      <alignment vertical="center"/>
    </xf>
    <xf numFmtId="166" fontId="4" fillId="6" borderId="1" xfId="1" applyNumberFormat="1" applyFont="1" applyFill="1" applyBorder="1" applyAlignment="1">
      <alignment vertical="center"/>
    </xf>
    <xf numFmtId="165" fontId="3" fillId="8" borderId="1" xfId="1" applyNumberFormat="1" applyFont="1" applyFill="1" applyBorder="1" applyAlignment="1">
      <alignment vertical="center"/>
    </xf>
    <xf numFmtId="166" fontId="3" fillId="8" borderId="1" xfId="1" applyNumberFormat="1" applyFont="1" applyFill="1" applyBorder="1" applyAlignment="1">
      <alignment vertical="center"/>
    </xf>
    <xf numFmtId="165" fontId="3" fillId="8" borderId="1" xfId="0" applyNumberFormat="1" applyFont="1" applyFill="1" applyBorder="1" applyAlignment="1">
      <alignment vertical="center"/>
    </xf>
    <xf numFmtId="0" fontId="18" fillId="9" borderId="0" xfId="0" applyFont="1" applyFill="1" applyAlignment="1">
      <alignment horizontal="center"/>
    </xf>
    <xf numFmtId="0" fontId="5" fillId="16" borderId="2" xfId="0" applyFont="1" applyFill="1" applyBorder="1" applyAlignment="1">
      <alignment horizontal="center" vertical="center" wrapText="1"/>
    </xf>
    <xf numFmtId="165" fontId="4" fillId="18" borderId="1" xfId="1" applyNumberFormat="1" applyFont="1" applyFill="1" applyBorder="1" applyAlignment="1">
      <alignment horizontal="center" vertical="center"/>
    </xf>
    <xf numFmtId="165" fontId="4" fillId="17" borderId="1" xfId="1" applyNumberFormat="1" applyFont="1" applyFill="1" applyBorder="1" applyAlignment="1">
      <alignment horizontal="center" vertical="center"/>
    </xf>
    <xf numFmtId="165" fontId="4" fillId="2" borderId="0" xfId="0" applyNumberFormat="1" applyFont="1" applyFill="1"/>
    <xf numFmtId="0" fontId="4" fillId="2" borderId="0" xfId="0" applyFont="1" applyFill="1" applyBorder="1"/>
    <xf numFmtId="0" fontId="14" fillId="16" borderId="0" xfId="0" applyFont="1" applyFill="1" applyBorder="1" applyAlignment="1">
      <alignment horizontal="center" vertical="center" wrapText="1"/>
    </xf>
    <xf numFmtId="0" fontId="14" fillId="16" borderId="0" xfId="0" applyFont="1" applyFill="1" applyBorder="1" applyAlignment="1">
      <alignment horizontal="center" wrapText="1"/>
    </xf>
    <xf numFmtId="0" fontId="3" fillId="2" borderId="0" xfId="0" applyFont="1" applyFill="1" applyBorder="1" applyAlignment="1">
      <alignment vertical="center"/>
    </xf>
    <xf numFmtId="165" fontId="3" fillId="2" borderId="0" xfId="1" applyNumberFormat="1" applyFont="1" applyFill="1" applyBorder="1" applyAlignment="1">
      <alignment vertical="center"/>
    </xf>
    <xf numFmtId="0" fontId="14" fillId="16" borderId="0" xfId="0" applyFont="1" applyFill="1" applyBorder="1" applyAlignment="1">
      <alignment wrapText="1"/>
    </xf>
    <xf numFmtId="0" fontId="14" fillId="16" borderId="0" xfId="0" applyFont="1" applyFill="1" applyBorder="1" applyAlignment="1">
      <alignment horizontal="left" vertical="center" wrapText="1"/>
    </xf>
    <xf numFmtId="0" fontId="14" fillId="16" borderId="0" xfId="0" applyFont="1" applyFill="1" applyBorder="1" applyAlignment="1">
      <alignment horizontal="left" wrapText="1"/>
    </xf>
    <xf numFmtId="0" fontId="14" fillId="16"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2" fillId="10" borderId="0" xfId="0" applyFont="1" applyFill="1" applyBorder="1" applyAlignment="1">
      <alignment horizontal="center" vertical="center" wrapText="1"/>
    </xf>
    <xf numFmtId="0" fontId="12" fillId="10" borderId="0" xfId="0" applyFont="1" applyFill="1" applyBorder="1" applyAlignment="1">
      <alignment horizontal="left" vertical="center" wrapText="1"/>
    </xf>
    <xf numFmtId="0" fontId="12" fillId="10" borderId="27" xfId="0" applyFont="1" applyFill="1" applyBorder="1" applyAlignment="1">
      <alignment horizontal="left" vertical="center" wrapText="1"/>
    </xf>
    <xf numFmtId="164" fontId="13" fillId="9" borderId="0" xfId="2" applyNumberFormat="1" applyFont="1" applyFill="1" applyAlignment="1">
      <alignment horizontal="center"/>
    </xf>
    <xf numFmtId="165" fontId="13" fillId="9" borderId="0" xfId="1" applyNumberFormat="1" applyFont="1" applyFill="1" applyAlignment="1">
      <alignment horizontal="center"/>
    </xf>
    <xf numFmtId="166" fontId="13" fillId="9" borderId="0" xfId="1" applyNumberFormat="1" applyFont="1" applyFill="1" applyAlignment="1">
      <alignment horizontal="center"/>
    </xf>
    <xf numFmtId="0" fontId="3" fillId="18" borderId="1" xfId="0" applyFont="1" applyFill="1" applyBorder="1" applyAlignment="1">
      <alignment horizontal="center" vertical="center"/>
    </xf>
    <xf numFmtId="0" fontId="3" fillId="21" borderId="1" xfId="0" applyFont="1" applyFill="1" applyBorder="1" applyAlignment="1">
      <alignment horizontal="center" vertical="center"/>
    </xf>
    <xf numFmtId="166" fontId="4" fillId="17" borderId="1" xfId="1" applyNumberFormat="1" applyFont="1" applyFill="1" applyBorder="1" applyAlignment="1">
      <alignment vertical="center"/>
    </xf>
    <xf numFmtId="165" fontId="4" fillId="17" borderId="1" xfId="1" applyNumberFormat="1" applyFont="1" applyFill="1" applyBorder="1" applyAlignment="1">
      <alignment vertical="center"/>
    </xf>
    <xf numFmtId="165" fontId="4" fillId="5" borderId="1" xfId="1" applyNumberFormat="1" applyFont="1" applyFill="1" applyBorder="1" applyAlignment="1">
      <alignment vertical="center"/>
    </xf>
    <xf numFmtId="166" fontId="4" fillId="5" borderId="1" xfId="1" applyNumberFormat="1" applyFont="1" applyFill="1" applyBorder="1" applyAlignment="1">
      <alignment vertical="center"/>
    </xf>
    <xf numFmtId="166" fontId="3" fillId="18" borderId="1" xfId="1" applyNumberFormat="1" applyFont="1" applyFill="1" applyBorder="1" applyAlignment="1">
      <alignment vertical="center"/>
    </xf>
    <xf numFmtId="165" fontId="3" fillId="18" borderId="1" xfId="0" applyNumberFormat="1" applyFont="1" applyFill="1" applyBorder="1" applyAlignment="1">
      <alignment vertical="center"/>
    </xf>
    <xf numFmtId="165" fontId="3" fillId="21" borderId="1" xfId="1" applyNumberFormat="1" applyFont="1" applyFill="1" applyBorder="1" applyAlignment="1">
      <alignment vertical="center"/>
    </xf>
    <xf numFmtId="166" fontId="3" fillId="21" borderId="1" xfId="1" applyNumberFormat="1" applyFont="1" applyFill="1" applyBorder="1" applyAlignment="1">
      <alignment vertical="center"/>
    </xf>
    <xf numFmtId="0" fontId="3" fillId="11" borderId="1" xfId="0" applyFont="1" applyFill="1" applyBorder="1" applyAlignment="1">
      <alignment horizontal="center" vertical="center"/>
    </xf>
    <xf numFmtId="167" fontId="3" fillId="18" borderId="1" xfId="0" applyNumberFormat="1" applyFont="1" applyFill="1" applyBorder="1" applyAlignment="1">
      <alignment vertical="center"/>
    </xf>
    <xf numFmtId="165" fontId="3" fillId="18" borderId="1" xfId="1" applyNumberFormat="1" applyFont="1" applyFill="1" applyBorder="1" applyAlignment="1">
      <alignment vertical="center"/>
    </xf>
    <xf numFmtId="166" fontId="3" fillId="2" borderId="0" xfId="1" applyNumberFormat="1" applyFont="1" applyFill="1" applyBorder="1" applyAlignment="1">
      <alignment vertical="center"/>
    </xf>
    <xf numFmtId="0" fontId="14" fillId="13" borderId="24" xfId="0" applyFont="1" applyFill="1" applyBorder="1" applyAlignment="1">
      <alignment vertical="center"/>
    </xf>
    <xf numFmtId="0" fontId="4" fillId="14" borderId="24" xfId="0" applyFont="1" applyFill="1" applyBorder="1"/>
    <xf numFmtId="0" fontId="12" fillId="20" borderId="24" xfId="0" applyFont="1" applyFill="1" applyBorder="1" applyAlignment="1">
      <alignment horizontal="center" vertical="center"/>
    </xf>
    <xf numFmtId="0" fontId="12" fillId="14" borderId="24" xfId="0" applyFont="1" applyFill="1" applyBorder="1" applyAlignment="1">
      <alignment horizontal="center" vertical="center"/>
    </xf>
    <xf numFmtId="0" fontId="15" fillId="15" borderId="24" xfId="0" applyFont="1" applyFill="1" applyBorder="1"/>
    <xf numFmtId="0" fontId="14" fillId="26" borderId="10" xfId="0" applyFont="1" applyFill="1" applyBorder="1" applyAlignment="1">
      <alignment wrapText="1"/>
    </xf>
    <xf numFmtId="0" fontId="14" fillId="26" borderId="16" xfId="0" applyFont="1" applyFill="1" applyBorder="1" applyAlignment="1">
      <alignment horizontal="left" wrapText="1"/>
    </xf>
    <xf numFmtId="0" fontId="14" fillId="26" borderId="12" xfId="0" applyFont="1" applyFill="1" applyBorder="1" applyAlignment="1">
      <alignment horizontal="center" wrapText="1"/>
    </xf>
    <xf numFmtId="0" fontId="14" fillId="26" borderId="0" xfId="0" applyFont="1" applyFill="1" applyBorder="1" applyAlignment="1">
      <alignment horizontal="center" wrapText="1"/>
    </xf>
    <xf numFmtId="0" fontId="3" fillId="25" borderId="1" xfId="0" applyFont="1" applyFill="1" applyBorder="1" applyAlignment="1">
      <alignment horizontal="center" vertical="center"/>
    </xf>
    <xf numFmtId="0" fontId="7" fillId="2" borderId="0" xfId="3" applyFont="1" applyFill="1" applyAlignment="1">
      <alignment vertical="center" wrapText="1"/>
    </xf>
    <xf numFmtId="0" fontId="23" fillId="2" borderId="0" xfId="0" applyFont="1" applyFill="1" applyAlignment="1">
      <alignment horizontal="left"/>
    </xf>
    <xf numFmtId="0" fontId="23" fillId="2" borderId="0" xfId="0" applyFont="1" applyFill="1"/>
    <xf numFmtId="0" fontId="25" fillId="2" borderId="0" xfId="0" applyFont="1" applyFill="1" applyBorder="1" applyAlignment="1">
      <alignment vertical="center"/>
    </xf>
    <xf numFmtId="166" fontId="25" fillId="2" borderId="0" xfId="1" applyNumberFormat="1" applyFont="1" applyFill="1" applyBorder="1" applyAlignment="1">
      <alignment vertical="center"/>
    </xf>
    <xf numFmtId="165" fontId="25" fillId="2" borderId="0" xfId="1" applyNumberFormat="1" applyFont="1" applyFill="1" applyBorder="1" applyAlignment="1">
      <alignment vertical="center"/>
    </xf>
    <xf numFmtId="0" fontId="23" fillId="2" borderId="0" xfId="0" applyFont="1" applyFill="1" applyBorder="1" applyAlignment="1">
      <alignment wrapText="1"/>
    </xf>
    <xf numFmtId="0" fontId="23" fillId="2" borderId="0" xfId="0" applyFont="1" applyFill="1" applyBorder="1"/>
    <xf numFmtId="0" fontId="21" fillId="9" borderId="0" xfId="0" applyFont="1" applyFill="1" applyAlignment="1">
      <alignment horizontal="left"/>
    </xf>
    <xf numFmtId="0" fontId="29" fillId="9" borderId="0" xfId="0" applyFont="1" applyFill="1" applyAlignment="1">
      <alignment horizontal="center"/>
    </xf>
    <xf numFmtId="0" fontId="0" fillId="2" borderId="0" xfId="0" applyFill="1"/>
    <xf numFmtId="0" fontId="8" fillId="2" borderId="0" xfId="5" applyFill="1" applyAlignment="1">
      <alignment vertical="center"/>
    </xf>
    <xf numFmtId="0" fontId="31" fillId="2" borderId="0" xfId="5" applyFont="1" applyFill="1" applyAlignment="1">
      <alignment vertical="center"/>
    </xf>
    <xf numFmtId="0" fontId="32" fillId="2" borderId="0" xfId="5" applyFont="1" applyFill="1" applyAlignment="1">
      <alignment vertical="top"/>
    </xf>
    <xf numFmtId="0" fontId="5" fillId="23" borderId="1" xfId="0" applyFont="1" applyFill="1" applyBorder="1" applyAlignment="1">
      <alignment horizontal="center" vertical="center"/>
    </xf>
    <xf numFmtId="0" fontId="4" fillId="12" borderId="1" xfId="0" applyFont="1" applyFill="1" applyBorder="1"/>
    <xf numFmtId="0" fontId="15" fillId="0" borderId="0" xfId="0" applyFont="1" applyAlignment="1">
      <alignment vertical="center" wrapText="1"/>
    </xf>
    <xf numFmtId="0" fontId="9" fillId="2" borderId="0" xfId="4" applyFill="1"/>
    <xf numFmtId="0" fontId="6" fillId="16" borderId="0" xfId="0" applyFont="1" applyFill="1" applyAlignment="1">
      <alignment vertical="center"/>
    </xf>
    <xf numFmtId="0" fontId="21" fillId="2" borderId="0" xfId="3" applyFont="1" applyFill="1" applyAlignment="1">
      <alignment vertical="center"/>
    </xf>
    <xf numFmtId="0" fontId="14" fillId="4" borderId="12" xfId="0" applyFont="1" applyFill="1" applyBorder="1" applyAlignment="1">
      <alignment horizontal="left" vertical="center" wrapText="1"/>
    </xf>
    <xf numFmtId="0" fontId="21" fillId="2" borderId="0" xfId="3" applyFont="1" applyFill="1" applyAlignment="1">
      <alignment horizontal="left" vertical="center"/>
    </xf>
    <xf numFmtId="0" fontId="23" fillId="2" borderId="0" xfId="0" applyFont="1" applyFill="1" applyAlignment="1"/>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26" borderId="2" xfId="0" applyFont="1" applyFill="1" applyBorder="1" applyAlignment="1">
      <alignment horizontal="center" vertical="center" wrapText="1"/>
    </xf>
    <xf numFmtId="0" fontId="5" fillId="26" borderId="3" xfId="0" applyFont="1" applyFill="1" applyBorder="1" applyAlignment="1">
      <alignment horizontal="center" vertical="center" wrapText="1"/>
    </xf>
    <xf numFmtId="0" fontId="5" fillId="26" borderId="4" xfId="0" applyFont="1" applyFill="1" applyBorder="1" applyAlignment="1">
      <alignment horizontal="center" vertical="center" wrapText="1"/>
    </xf>
    <xf numFmtId="0" fontId="4" fillId="5" borderId="1" xfId="0" applyFont="1" applyFill="1" applyBorder="1" applyAlignment="1">
      <alignment vertical="center"/>
    </xf>
    <xf numFmtId="166" fontId="4" fillId="8" borderId="1" xfId="1" applyNumberFormat="1" applyFont="1" applyFill="1" applyBorder="1" applyAlignment="1">
      <alignment horizontal="center" vertical="center"/>
    </xf>
    <xf numFmtId="2" fontId="4" fillId="7" borderId="1" xfId="2" applyNumberFormat="1" applyFont="1" applyFill="1" applyBorder="1" applyAlignment="1">
      <alignment vertical="center"/>
    </xf>
    <xf numFmtId="166" fontId="4" fillId="6" borderId="1" xfId="1" applyNumberFormat="1" applyFont="1" applyFill="1" applyBorder="1" applyAlignment="1">
      <alignment horizontal="center" vertical="center"/>
    </xf>
    <xf numFmtId="166" fontId="4" fillId="18" borderId="1" xfId="1" applyNumberFormat="1" applyFont="1" applyFill="1" applyBorder="1" applyAlignment="1">
      <alignment horizontal="center" vertical="center"/>
    </xf>
    <xf numFmtId="166" fontId="4" fillId="17" borderId="1" xfId="1" applyNumberFormat="1" applyFont="1" applyFill="1" applyBorder="1" applyAlignment="1">
      <alignment horizontal="center" vertical="center"/>
    </xf>
    <xf numFmtId="166" fontId="4" fillId="25" borderId="1" xfId="1"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0" borderId="0" xfId="0" applyFont="1" applyAlignment="1">
      <alignment vertical="center"/>
    </xf>
    <xf numFmtId="0" fontId="5" fillId="16" borderId="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26" borderId="2" xfId="0" applyFont="1" applyFill="1" applyBorder="1" applyAlignment="1">
      <alignment horizontal="center" vertical="center" wrapText="1"/>
    </xf>
    <xf numFmtId="0" fontId="5" fillId="26" borderId="3" xfId="0" applyFont="1" applyFill="1" applyBorder="1" applyAlignment="1">
      <alignment horizontal="center" vertical="center" wrapText="1"/>
    </xf>
    <xf numFmtId="0" fontId="5" fillId="26" borderId="4" xfId="0" applyFont="1" applyFill="1" applyBorder="1" applyAlignment="1">
      <alignment horizontal="center" vertical="center" wrapText="1"/>
    </xf>
    <xf numFmtId="166" fontId="7" fillId="2" borderId="0" xfId="3" applyNumberFormat="1" applyFont="1" applyFill="1" applyAlignment="1">
      <alignment vertical="center" wrapText="1"/>
    </xf>
    <xf numFmtId="0" fontId="3" fillId="7" borderId="1" xfId="0" applyFont="1" applyFill="1" applyBorder="1"/>
    <xf numFmtId="164" fontId="4" fillId="5" borderId="1" xfId="2" applyNumberFormat="1" applyFont="1" applyFill="1" applyBorder="1"/>
    <xf numFmtId="0" fontId="3" fillId="7" borderId="1" xfId="0" applyFont="1" applyFill="1" applyBorder="1" applyAlignment="1">
      <alignment vertical="center"/>
    </xf>
    <xf numFmtId="0" fontId="3" fillId="11" borderId="1" xfId="0" applyFont="1" applyFill="1" applyBorder="1" applyAlignment="1">
      <alignment vertical="center"/>
    </xf>
    <xf numFmtId="41" fontId="4" fillId="17" borderId="1" xfId="0" applyNumberFormat="1" applyFont="1" applyFill="1" applyBorder="1" applyAlignment="1">
      <alignment vertical="center"/>
    </xf>
    <xf numFmtId="41" fontId="4" fillId="17" borderId="1" xfId="1" applyNumberFormat="1" applyFont="1" applyFill="1" applyBorder="1" applyAlignment="1">
      <alignment vertical="center"/>
    </xf>
    <xf numFmtId="41" fontId="4" fillId="5" borderId="1" xfId="1" applyNumberFormat="1" applyFont="1" applyFill="1" applyBorder="1" applyAlignment="1">
      <alignment vertical="center"/>
    </xf>
    <xf numFmtId="41" fontId="3" fillId="18" borderId="1" xfId="0" applyNumberFormat="1" applyFont="1" applyFill="1" applyBorder="1" applyAlignment="1">
      <alignment vertical="center"/>
    </xf>
    <xf numFmtId="41" fontId="3" fillId="18" borderId="1" xfId="1" applyNumberFormat="1" applyFont="1" applyFill="1" applyBorder="1" applyAlignment="1">
      <alignment vertical="center"/>
    </xf>
    <xf numFmtId="41" fontId="3" fillId="21" borderId="1" xfId="1" applyNumberFormat="1" applyFont="1" applyFill="1" applyBorder="1" applyAlignment="1">
      <alignment vertical="center"/>
    </xf>
    <xf numFmtId="168" fontId="4" fillId="17" borderId="1" xfId="1" applyNumberFormat="1" applyFont="1" applyFill="1" applyBorder="1" applyAlignment="1">
      <alignment vertical="center"/>
    </xf>
    <xf numFmtId="168" fontId="3" fillId="18" borderId="1" xfId="1" applyNumberFormat="1" applyFont="1" applyFill="1" applyBorder="1" applyAlignment="1">
      <alignment vertical="center"/>
    </xf>
    <xf numFmtId="168" fontId="4" fillId="5" borderId="1" xfId="1" applyNumberFormat="1" applyFont="1" applyFill="1" applyBorder="1" applyAlignment="1">
      <alignment vertical="center"/>
    </xf>
    <xf numFmtId="168" fontId="3" fillId="21" borderId="1" xfId="1" applyNumberFormat="1" applyFont="1" applyFill="1" applyBorder="1" applyAlignment="1">
      <alignment vertical="center"/>
    </xf>
    <xf numFmtId="168" fontId="4" fillId="17" borderId="1" xfId="0" applyNumberFormat="1" applyFont="1" applyFill="1" applyBorder="1" applyAlignment="1">
      <alignment vertical="center"/>
    </xf>
    <xf numFmtId="168" fontId="3" fillId="18" borderId="1" xfId="0" applyNumberFormat="1" applyFont="1" applyFill="1" applyBorder="1" applyAlignment="1">
      <alignment vertical="center"/>
    </xf>
    <xf numFmtId="0" fontId="9" fillId="2" borderId="0" xfId="4" applyFill="1" applyAlignment="1">
      <alignment vertical="center"/>
    </xf>
    <xf numFmtId="41" fontId="4" fillId="28" borderId="1" xfId="0" applyNumberFormat="1" applyFont="1" applyFill="1" applyBorder="1" applyAlignment="1">
      <alignment vertical="center"/>
    </xf>
    <xf numFmtId="168" fontId="4" fillId="28" borderId="1" xfId="1" applyNumberFormat="1" applyFont="1" applyFill="1" applyBorder="1" applyAlignment="1">
      <alignment vertical="center"/>
    </xf>
    <xf numFmtId="41" fontId="4" fillId="28" borderId="1" xfId="1" applyNumberFormat="1" applyFont="1" applyFill="1" applyBorder="1" applyAlignment="1">
      <alignment vertical="center"/>
    </xf>
    <xf numFmtId="41" fontId="3" fillId="29" borderId="1" xfId="0" applyNumberFormat="1" applyFont="1" applyFill="1" applyBorder="1" applyAlignment="1">
      <alignment vertical="center"/>
    </xf>
    <xf numFmtId="168" fontId="3" fillId="29" borderId="1" xfId="1" applyNumberFormat="1" applyFont="1" applyFill="1" applyBorder="1" applyAlignment="1">
      <alignment vertical="center"/>
    </xf>
    <xf numFmtId="0" fontId="33" fillId="2" borderId="0" xfId="0" applyFont="1" applyFill="1" applyAlignment="1">
      <alignment vertical="center"/>
    </xf>
    <xf numFmtId="0" fontId="33" fillId="2" borderId="0" xfId="0" applyFont="1" applyFill="1" applyAlignment="1">
      <alignment horizontal="left" vertical="center" indent="1"/>
    </xf>
    <xf numFmtId="0" fontId="4" fillId="24" borderId="1" xfId="0" applyFont="1" applyFill="1" applyBorder="1"/>
    <xf numFmtId="41" fontId="4" fillId="6" borderId="1" xfId="1" applyNumberFormat="1" applyFont="1" applyFill="1" applyBorder="1" applyAlignment="1">
      <alignment vertical="center"/>
    </xf>
    <xf numFmtId="41" fontId="3" fillId="8" borderId="1" xfId="1" applyNumberFormat="1" applyFont="1" applyFill="1" applyBorder="1" applyAlignment="1">
      <alignment vertical="center"/>
    </xf>
    <xf numFmtId="169" fontId="4" fillId="6" borderId="1" xfId="1" applyNumberFormat="1" applyFont="1" applyFill="1" applyBorder="1" applyAlignment="1">
      <alignment vertical="center"/>
    </xf>
    <xf numFmtId="169" fontId="3" fillId="8" borderId="1" xfId="1" applyNumberFormat="1" applyFont="1" applyFill="1" applyBorder="1" applyAlignment="1">
      <alignment vertical="center"/>
    </xf>
    <xf numFmtId="169" fontId="4" fillId="17" borderId="1" xfId="1" applyNumberFormat="1" applyFont="1" applyFill="1" applyBorder="1" applyAlignment="1">
      <alignment vertical="center"/>
    </xf>
    <xf numFmtId="169" fontId="3" fillId="18" borderId="1" xfId="1" applyNumberFormat="1" applyFont="1" applyFill="1" applyBorder="1" applyAlignment="1">
      <alignment vertical="center"/>
    </xf>
    <xf numFmtId="0" fontId="14" fillId="4" borderId="10" xfId="0" applyFont="1" applyFill="1" applyBorder="1" applyAlignment="1">
      <alignment horizontal="center" wrapText="1"/>
    </xf>
    <xf numFmtId="0" fontId="14" fillId="16" borderId="0" xfId="0" applyFont="1" applyFill="1" applyBorder="1" applyAlignment="1">
      <alignment horizontal="center" vertical="center" wrapText="1"/>
    </xf>
    <xf numFmtId="169" fontId="4" fillId="27" borderId="1" xfId="1" applyNumberFormat="1" applyFont="1" applyFill="1" applyBorder="1" applyAlignment="1">
      <alignment horizontal="right" vertical="center"/>
    </xf>
    <xf numFmtId="169" fontId="3" fillId="25" borderId="1" xfId="1" applyNumberFormat="1" applyFont="1" applyFill="1" applyBorder="1" applyAlignment="1">
      <alignment horizontal="right" vertical="center"/>
    </xf>
    <xf numFmtId="166" fontId="4" fillId="27" borderId="1" xfId="1" applyNumberFormat="1" applyFont="1" applyFill="1" applyBorder="1" applyAlignment="1">
      <alignment horizontal="right" vertical="center"/>
    </xf>
    <xf numFmtId="166" fontId="4" fillId="5" borderId="1" xfId="1" applyNumberFormat="1" applyFont="1" applyFill="1" applyBorder="1" applyAlignment="1">
      <alignment horizontal="right" vertical="center"/>
    </xf>
    <xf numFmtId="166" fontId="3" fillId="25" borderId="1" xfId="1" applyNumberFormat="1" applyFont="1" applyFill="1" applyBorder="1" applyAlignment="1">
      <alignment horizontal="right" vertical="center"/>
    </xf>
    <xf numFmtId="166" fontId="3" fillId="21" borderId="1" xfId="1" applyNumberFormat="1" applyFont="1" applyFill="1" applyBorder="1" applyAlignment="1">
      <alignment horizontal="right" vertical="center"/>
    </xf>
    <xf numFmtId="165" fontId="4" fillId="27" borderId="1" xfId="1" applyNumberFormat="1" applyFont="1" applyFill="1" applyBorder="1" applyAlignment="1">
      <alignment horizontal="right" vertical="center"/>
    </xf>
    <xf numFmtId="165" fontId="3" fillId="25" borderId="1" xfId="1" applyNumberFormat="1" applyFont="1" applyFill="1" applyBorder="1" applyAlignment="1">
      <alignment horizontal="right" vertical="center"/>
    </xf>
    <xf numFmtId="165" fontId="3" fillId="25" borderId="1" xfId="0" applyNumberFormat="1" applyFont="1" applyFill="1" applyBorder="1" applyAlignment="1">
      <alignment horizontal="right" vertical="center"/>
    </xf>
    <xf numFmtId="165" fontId="3" fillId="21" borderId="1" xfId="0" applyNumberFormat="1" applyFont="1" applyFill="1" applyBorder="1" applyAlignment="1">
      <alignment horizontal="center" vertical="center"/>
    </xf>
    <xf numFmtId="165" fontId="4" fillId="5" borderId="1" xfId="1" applyNumberFormat="1" applyFont="1" applyFill="1" applyBorder="1" applyAlignment="1">
      <alignment horizontal="right" vertical="center"/>
    </xf>
    <xf numFmtId="165" fontId="3" fillId="21" borderId="1" xfId="1" applyNumberFormat="1" applyFont="1" applyFill="1" applyBorder="1" applyAlignment="1">
      <alignment horizontal="right" vertical="center"/>
    </xf>
    <xf numFmtId="41" fontId="4" fillId="27" borderId="1" xfId="1" applyNumberFormat="1" applyFont="1" applyFill="1" applyBorder="1" applyAlignment="1">
      <alignment horizontal="right" vertical="center"/>
    </xf>
    <xf numFmtId="41" fontId="3" fillId="25" borderId="1" xfId="1" applyNumberFormat="1" applyFont="1" applyFill="1" applyBorder="1" applyAlignment="1">
      <alignment horizontal="right" vertical="center"/>
    </xf>
    <xf numFmtId="41" fontId="3" fillId="8" borderId="1" xfId="0" applyNumberFormat="1" applyFont="1" applyFill="1" applyBorder="1" applyAlignment="1">
      <alignment vertical="center"/>
    </xf>
    <xf numFmtId="168" fontId="4" fillId="6" borderId="1" xfId="1" applyNumberFormat="1" applyFont="1" applyFill="1" applyBorder="1" applyAlignment="1">
      <alignment vertical="center"/>
    </xf>
    <xf numFmtId="168" fontId="3" fillId="8" borderId="1" xfId="1" applyNumberFormat="1" applyFont="1" applyFill="1" applyBorder="1" applyAlignment="1">
      <alignment vertical="center"/>
    </xf>
    <xf numFmtId="41" fontId="15" fillId="15" borderId="24" xfId="1" applyNumberFormat="1" applyFont="1" applyFill="1" applyBorder="1" applyAlignment="1">
      <alignment vertical="center"/>
    </xf>
    <xf numFmtId="41" fontId="12" fillId="21" borderId="24" xfId="0" applyNumberFormat="1" applyFont="1" applyFill="1" applyBorder="1" applyAlignment="1">
      <alignment vertical="center"/>
    </xf>
    <xf numFmtId="0" fontId="4" fillId="2" borderId="0" xfId="0" applyFont="1" applyFill="1" applyBorder="1" applyAlignment="1">
      <alignment vertical="center"/>
    </xf>
    <xf numFmtId="0" fontId="36" fillId="2" borderId="0" xfId="0" applyFont="1" applyFill="1" applyBorder="1" applyAlignment="1">
      <alignment horizontal="center" vertical="top" wrapText="1"/>
    </xf>
    <xf numFmtId="0" fontId="34" fillId="2" borderId="0" xfId="0" applyFont="1" applyFill="1" applyBorder="1" applyAlignment="1">
      <alignment horizontal="center" vertical="top" wrapText="1"/>
    </xf>
    <xf numFmtId="0" fontId="0" fillId="2" borderId="0" xfId="0" applyFill="1" applyBorder="1" applyAlignment="1">
      <alignment vertical="top" wrapText="1"/>
    </xf>
    <xf numFmtId="169" fontId="15" fillId="15" borderId="24" xfId="1" applyNumberFormat="1" applyFont="1" applyFill="1" applyBorder="1" applyAlignment="1">
      <alignment vertical="center"/>
    </xf>
    <xf numFmtId="169" fontId="12" fillId="21" borderId="24" xfId="1" applyNumberFormat="1" applyFont="1" applyFill="1" applyBorder="1" applyAlignment="1">
      <alignment vertical="center"/>
    </xf>
    <xf numFmtId="0" fontId="34" fillId="2" borderId="0" xfId="0" applyFont="1" applyFill="1" applyAlignment="1">
      <alignment vertical="center"/>
    </xf>
    <xf numFmtId="0" fontId="35" fillId="2" borderId="0" xfId="0" applyFont="1" applyFill="1" applyAlignment="1">
      <alignment horizontal="left" vertical="center" indent="4"/>
    </xf>
    <xf numFmtId="0" fontId="37" fillId="9" borderId="0" xfId="0" applyFont="1" applyFill="1" applyAlignment="1">
      <alignment horizontal="center"/>
    </xf>
    <xf numFmtId="0" fontId="14" fillId="4" borderId="0" xfId="0" applyFont="1" applyFill="1" applyAlignment="1">
      <alignment horizontal="center" vertical="center" wrapText="1"/>
    </xf>
    <xf numFmtId="0" fontId="38" fillId="4" borderId="13" xfId="0" applyFont="1" applyFill="1" applyBorder="1" applyAlignment="1">
      <alignment horizontal="center" vertical="center" wrapText="1"/>
    </xf>
    <xf numFmtId="165" fontId="19" fillId="2" borderId="16" xfId="1" applyNumberFormat="1" applyFont="1" applyFill="1" applyBorder="1" applyAlignment="1">
      <alignment horizontal="right" vertical="center" wrapText="1"/>
    </xf>
    <xf numFmtId="165" fontId="19" fillId="2" borderId="14" xfId="1" applyNumberFormat="1" applyFont="1" applyFill="1" applyBorder="1" applyAlignment="1">
      <alignment horizontal="right" vertical="center" wrapText="1"/>
    </xf>
    <xf numFmtId="165" fontId="39" fillId="10" borderId="16" xfId="1" applyNumberFormat="1" applyFont="1" applyFill="1" applyBorder="1" applyAlignment="1">
      <alignment horizontal="right" vertical="center" wrapText="1"/>
    </xf>
    <xf numFmtId="165" fontId="39" fillId="10" borderId="14" xfId="1" applyNumberFormat="1" applyFont="1" applyFill="1" applyBorder="1" applyAlignment="1">
      <alignment horizontal="right" vertical="center" wrapText="1"/>
    </xf>
    <xf numFmtId="165" fontId="39" fillId="10" borderId="19" xfId="1" applyNumberFormat="1" applyFont="1" applyFill="1" applyBorder="1" applyAlignment="1">
      <alignment horizontal="right" vertical="center" wrapText="1"/>
    </xf>
    <xf numFmtId="165" fontId="39" fillId="10" borderId="20" xfId="1" applyNumberFormat="1" applyFont="1" applyFill="1" applyBorder="1" applyAlignment="1">
      <alignment horizontal="right" vertical="center" wrapText="1"/>
    </xf>
    <xf numFmtId="0" fontId="17" fillId="2" borderId="0" xfId="0" applyFont="1" applyFill="1" applyAlignment="1">
      <alignment horizontal="left" vertical="center"/>
    </xf>
    <xf numFmtId="0" fontId="38" fillId="16" borderId="22" xfId="0" applyFont="1" applyFill="1" applyBorder="1" applyAlignment="1">
      <alignment horizontal="center" vertical="center" wrapText="1"/>
    </xf>
    <xf numFmtId="165" fontId="37" fillId="9" borderId="0" xfId="1" applyNumberFormat="1" applyFont="1" applyFill="1" applyAlignment="1">
      <alignment horizontal="center"/>
    </xf>
    <xf numFmtId="165" fontId="37" fillId="9" borderId="0" xfId="0" applyNumberFormat="1" applyFont="1" applyFill="1" applyAlignment="1">
      <alignment horizontal="center"/>
    </xf>
    <xf numFmtId="164" fontId="37" fillId="9" borderId="0" xfId="2" applyNumberFormat="1" applyFont="1" applyFill="1" applyAlignment="1">
      <alignment horizontal="center"/>
    </xf>
    <xf numFmtId="0" fontId="38" fillId="16" borderId="0" xfId="0" applyFont="1" applyFill="1" applyBorder="1" applyAlignment="1">
      <alignment horizontal="center" vertical="center" wrapText="1"/>
    </xf>
    <xf numFmtId="166" fontId="12" fillId="10" borderId="16" xfId="1" applyNumberFormat="1" applyFont="1" applyFill="1" applyBorder="1" applyAlignment="1">
      <alignment horizontal="right" vertical="center" wrapText="1"/>
    </xf>
    <xf numFmtId="0" fontId="38" fillId="26" borderId="13" xfId="0" applyFont="1" applyFill="1" applyBorder="1" applyAlignment="1">
      <alignment horizontal="center" wrapText="1"/>
    </xf>
    <xf numFmtId="0" fontId="38" fillId="26" borderId="32" xfId="0" applyFont="1" applyFill="1" applyBorder="1" applyAlignment="1">
      <alignment horizontal="center" wrapText="1"/>
    </xf>
    <xf numFmtId="0" fontId="14" fillId="4" borderId="11" xfId="0" applyFont="1" applyFill="1" applyBorder="1" applyAlignment="1">
      <alignment horizontal="left" vertical="center" wrapText="1"/>
    </xf>
    <xf numFmtId="0" fontId="14" fillId="4" borderId="0" xfId="0" applyFont="1" applyFill="1" applyAlignment="1">
      <alignment horizontal="left" vertical="center" wrapText="1"/>
    </xf>
    <xf numFmtId="0" fontId="38" fillId="4" borderId="22" xfId="0" applyFont="1" applyFill="1" applyBorder="1" applyAlignment="1">
      <alignment horizontal="center" vertical="center" wrapText="1"/>
    </xf>
    <xf numFmtId="0" fontId="5" fillId="3" borderId="6" xfId="0" applyFont="1" applyFill="1" applyBorder="1" applyAlignment="1">
      <alignment vertical="center"/>
    </xf>
    <xf numFmtId="0" fontId="23" fillId="2" borderId="0" xfId="0" applyFont="1" applyFill="1" applyBorder="1" applyAlignment="1">
      <alignment vertical="center" wrapText="1"/>
    </xf>
    <xf numFmtId="166" fontId="4" fillId="27" borderId="1" xfId="1" applyNumberFormat="1" applyFont="1" applyFill="1" applyBorder="1" applyAlignment="1">
      <alignment horizontal="center" vertical="center"/>
    </xf>
    <xf numFmtId="0" fontId="4" fillId="2" borderId="0" xfId="0" applyFont="1" applyFill="1" applyAlignment="1">
      <alignment wrapText="1"/>
    </xf>
    <xf numFmtId="0" fontId="14" fillId="16" borderId="0" xfId="0" applyFont="1" applyFill="1" applyBorder="1" applyAlignment="1">
      <alignment horizontal="center" vertical="center" wrapText="1"/>
    </xf>
    <xf numFmtId="0" fontId="23" fillId="2" borderId="0" xfId="0" applyFont="1" applyFill="1" applyBorder="1" applyAlignment="1"/>
    <xf numFmtId="0" fontId="21" fillId="9" borderId="0" xfId="0" applyFont="1" applyFill="1" applyAlignment="1"/>
    <xf numFmtId="0" fontId="3" fillId="11" borderId="1" xfId="0" applyFont="1" applyFill="1" applyBorder="1" applyAlignment="1">
      <alignment horizontal="center"/>
    </xf>
    <xf numFmtId="41" fontId="3" fillId="21" borderId="1" xfId="1" applyNumberFormat="1" applyFont="1" applyFill="1" applyBorder="1" applyAlignment="1">
      <alignment horizontal="center" vertical="center"/>
    </xf>
    <xf numFmtId="0" fontId="3" fillId="21" borderId="1" xfId="1" applyNumberFormat="1" applyFont="1" applyFill="1" applyBorder="1" applyAlignment="1">
      <alignment vertical="center"/>
    </xf>
    <xf numFmtId="165" fontId="3" fillId="11" borderId="1" xfId="1" applyNumberFormat="1" applyFont="1" applyFill="1" applyBorder="1" applyAlignment="1">
      <alignment vertical="center"/>
    </xf>
    <xf numFmtId="0" fontId="14" fillId="26" borderId="0" xfId="0" applyFont="1" applyFill="1" applyBorder="1" applyAlignment="1">
      <alignment horizontal="left" wrapText="1"/>
    </xf>
    <xf numFmtId="0" fontId="40" fillId="2" borderId="0" xfId="0" applyFont="1" applyFill="1" applyBorder="1"/>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4" fillId="4" borderId="10" xfId="0" applyFont="1" applyFill="1" applyBorder="1" applyAlignment="1">
      <alignment horizontal="center" wrapText="1"/>
    </xf>
    <xf numFmtId="0" fontId="14" fillId="4" borderId="29" xfId="0" applyFont="1" applyFill="1" applyBorder="1" applyAlignment="1">
      <alignment horizontal="center" wrapText="1"/>
    </xf>
    <xf numFmtId="0" fontId="14" fillId="4" borderId="21" xfId="0" applyFont="1" applyFill="1" applyBorder="1" applyAlignment="1">
      <alignment horizontal="center" wrapText="1"/>
    </xf>
    <xf numFmtId="0" fontId="14" fillId="4" borderId="30" xfId="0" applyFont="1" applyFill="1" applyBorder="1" applyAlignment="1">
      <alignment horizontal="center" wrapText="1"/>
    </xf>
    <xf numFmtId="0" fontId="12" fillId="9" borderId="0" xfId="0" applyFont="1" applyFill="1" applyAlignment="1">
      <alignment horizontal="left" vertical="center" wrapText="1"/>
    </xf>
    <xf numFmtId="0" fontId="14" fillId="4" borderId="9" xfId="0" applyFont="1" applyFill="1" applyBorder="1" applyAlignment="1">
      <alignment horizontal="center" wrapText="1"/>
    </xf>
    <xf numFmtId="0" fontId="21" fillId="9" borderId="0" xfId="0" applyFont="1" applyFill="1" applyAlignment="1">
      <alignment horizontal="left" wrapText="1"/>
    </xf>
    <xf numFmtId="0" fontId="21" fillId="9" borderId="0" xfId="0" applyFont="1" applyFill="1" applyAlignment="1">
      <alignment horizontal="left" vertical="center" wrapText="1"/>
    </xf>
    <xf numFmtId="0" fontId="9" fillId="9" borderId="31" xfId="4" applyFill="1" applyBorder="1" applyAlignment="1">
      <alignment horizontal="left"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21" fillId="2" borderId="0" xfId="3" applyFont="1" applyFill="1" applyAlignment="1">
      <alignment horizontal="left" vertical="center" wrapText="1"/>
    </xf>
    <xf numFmtId="0" fontId="5" fillId="4" borderId="8" xfId="0" applyFont="1" applyFill="1" applyBorder="1" applyAlignment="1">
      <alignment horizontal="center" vertical="center"/>
    </xf>
    <xf numFmtId="0" fontId="5" fillId="4" borderId="2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16" borderId="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6" borderId="2" xfId="0" applyFont="1" applyFill="1" applyBorder="1" applyAlignment="1">
      <alignment horizontal="center" vertical="center"/>
    </xf>
    <xf numFmtId="0" fontId="5" fillId="16" borderId="3" xfId="0" applyFont="1" applyFill="1" applyBorder="1" applyAlignment="1">
      <alignment horizontal="center" vertical="center"/>
    </xf>
    <xf numFmtId="0" fontId="5" fillId="16" borderId="4" xfId="0" applyFont="1" applyFill="1" applyBorder="1" applyAlignment="1">
      <alignment horizontal="center" vertical="center"/>
    </xf>
    <xf numFmtId="0" fontId="14" fillId="16" borderId="11" xfId="0" applyFont="1" applyFill="1" applyBorder="1" applyAlignment="1">
      <alignment horizontal="center" vertical="center" wrapText="1"/>
    </xf>
    <xf numFmtId="0" fontId="14" fillId="16" borderId="0" xfId="0" applyFont="1" applyFill="1" applyBorder="1" applyAlignment="1">
      <alignment horizontal="center" vertical="center" wrapText="1"/>
    </xf>
    <xf numFmtId="0" fontId="21" fillId="9" borderId="0" xfId="0" applyFont="1" applyFill="1" applyAlignment="1">
      <alignment vertical="center" wrapText="1"/>
    </xf>
    <xf numFmtId="0" fontId="14" fillId="16" borderId="22" xfId="0" applyFont="1" applyFill="1" applyBorder="1" applyAlignment="1">
      <alignment horizontal="center" vertical="center" wrapText="1"/>
    </xf>
    <xf numFmtId="0" fontId="14" fillId="16" borderId="11" xfId="0" applyFont="1" applyFill="1" applyBorder="1" applyAlignment="1">
      <alignment horizontal="center" wrapText="1"/>
    </xf>
    <xf numFmtId="0" fontId="14" fillId="16" borderId="0" xfId="0" applyFont="1" applyFill="1" applyBorder="1" applyAlignment="1">
      <alignment horizontal="center" wrapText="1"/>
    </xf>
    <xf numFmtId="0" fontId="14" fillId="16" borderId="22" xfId="0" applyFont="1" applyFill="1" applyBorder="1" applyAlignment="1">
      <alignment horizontal="center" wrapText="1"/>
    </xf>
    <xf numFmtId="0" fontId="12" fillId="9" borderId="0" xfId="0" applyFont="1" applyFill="1" applyAlignment="1">
      <alignment horizontal="left" wrapText="1"/>
    </xf>
    <xf numFmtId="0" fontId="14" fillId="16" borderId="27" xfId="0" applyFont="1" applyFill="1" applyBorder="1" applyAlignment="1">
      <alignment horizontal="left" wrapText="1"/>
    </xf>
    <xf numFmtId="0" fontId="9" fillId="9" borderId="0" xfId="4" applyFill="1" applyAlignment="1">
      <alignment horizontal="left" vertical="center"/>
    </xf>
    <xf numFmtId="0" fontId="14" fillId="19" borderId="25" xfId="0" applyFont="1" applyFill="1" applyBorder="1" applyAlignment="1">
      <alignment horizontal="center" vertical="center"/>
    </xf>
    <xf numFmtId="0" fontId="14" fillId="19" borderId="26" xfId="0" applyFont="1" applyFill="1" applyBorder="1" applyAlignment="1">
      <alignment horizontal="center" vertical="center"/>
    </xf>
    <xf numFmtId="0" fontId="5" fillId="26" borderId="2" xfId="0" applyFont="1" applyFill="1" applyBorder="1" applyAlignment="1">
      <alignment horizontal="center" vertical="center" wrapText="1"/>
    </xf>
    <xf numFmtId="0" fontId="5" fillId="26" borderId="3" xfId="0" applyFont="1" applyFill="1" applyBorder="1" applyAlignment="1">
      <alignment horizontal="center" vertical="center" wrapText="1"/>
    </xf>
    <xf numFmtId="0" fontId="5" fillId="26" borderId="4" xfId="0" applyFont="1" applyFill="1" applyBorder="1" applyAlignment="1">
      <alignment horizontal="center" vertical="center" wrapText="1"/>
    </xf>
    <xf numFmtId="0" fontId="5" fillId="26" borderId="2" xfId="0" applyFont="1" applyFill="1" applyBorder="1" applyAlignment="1">
      <alignment horizontal="center" vertical="center"/>
    </xf>
    <xf numFmtId="0" fontId="5" fillId="26" borderId="3" xfId="0" applyFont="1" applyFill="1" applyBorder="1" applyAlignment="1">
      <alignment horizontal="center" vertical="center"/>
    </xf>
    <xf numFmtId="0" fontId="5" fillId="26" borderId="4" xfId="0" applyFont="1" applyFill="1" applyBorder="1" applyAlignment="1">
      <alignment horizontal="center" vertical="center"/>
    </xf>
    <xf numFmtId="0" fontId="14" fillId="26" borderId="9" xfId="0" applyFont="1" applyFill="1" applyBorder="1" applyAlignment="1">
      <alignment horizontal="center" wrapText="1"/>
    </xf>
    <xf numFmtId="0" fontId="14" fillId="26" borderId="15" xfId="0" applyFont="1" applyFill="1" applyBorder="1" applyAlignment="1">
      <alignment horizontal="center" wrapText="1"/>
    </xf>
    <xf numFmtId="0" fontId="14" fillId="26" borderId="10" xfId="0" applyFont="1" applyFill="1" applyBorder="1" applyAlignment="1">
      <alignment horizontal="left" wrapText="1"/>
    </xf>
    <xf numFmtId="0" fontId="14" fillId="26" borderId="16" xfId="0" applyFont="1" applyFill="1" applyBorder="1" applyAlignment="1">
      <alignment horizontal="left" wrapText="1"/>
    </xf>
    <xf numFmtId="0" fontId="14" fillId="26" borderId="10" xfId="0" applyFont="1" applyFill="1" applyBorder="1" applyAlignment="1">
      <alignment horizontal="center" vertical="center" wrapText="1"/>
    </xf>
    <xf numFmtId="0" fontId="14" fillId="26" borderId="29" xfId="0" applyFont="1" applyFill="1" applyBorder="1" applyAlignment="1">
      <alignment horizontal="center" vertical="center" wrapText="1"/>
    </xf>
    <xf numFmtId="0" fontId="14" fillId="26" borderId="21" xfId="0" applyFont="1" applyFill="1" applyBorder="1" applyAlignment="1">
      <alignment horizontal="center" vertical="center" wrapText="1"/>
    </xf>
    <xf numFmtId="0" fontId="14" fillId="26" borderId="30" xfId="0" applyFont="1" applyFill="1" applyBorder="1" applyAlignment="1">
      <alignment horizontal="center" vertical="center" wrapText="1"/>
    </xf>
    <xf numFmtId="0" fontId="14" fillId="13" borderId="28" xfId="0" applyFont="1" applyFill="1" applyBorder="1" applyAlignment="1">
      <alignment horizontal="center" vertical="center"/>
    </xf>
    <xf numFmtId="0" fontId="14" fillId="13" borderId="26" xfId="0" applyFont="1" applyFill="1" applyBorder="1" applyAlignment="1">
      <alignment horizontal="center" vertical="center"/>
    </xf>
    <xf numFmtId="0" fontId="5" fillId="23" borderId="2" xfId="0" applyFont="1" applyFill="1" applyBorder="1" applyAlignment="1">
      <alignment horizontal="center" vertical="center"/>
    </xf>
    <xf numFmtId="0" fontId="5" fillId="23" borderId="3" xfId="0" applyFont="1" applyFill="1" applyBorder="1" applyAlignment="1">
      <alignment horizontal="center" vertical="center"/>
    </xf>
    <xf numFmtId="0" fontId="5" fillId="23" borderId="4" xfId="0" applyFont="1" applyFill="1" applyBorder="1" applyAlignment="1">
      <alignment horizontal="center" vertical="center"/>
    </xf>
  </cellXfs>
  <cellStyles count="7">
    <cellStyle name="Comma" xfId="1" builtinId="3"/>
    <cellStyle name="Hyperlink" xfId="4" builtinId="8" customBuiltin="1"/>
    <cellStyle name="Hyperlink 2" xfId="5" xr:uid="{00000000-0005-0000-0000-000002000000}"/>
    <cellStyle name="Hyperlink 2 2" xfId="6" xr:uid="{00000000-0005-0000-0000-000003000000}"/>
    <cellStyle name="Normal" xfId="0" builtinId="0"/>
    <cellStyle name="Normal 2" xfId="3" xr:uid="{00000000-0005-0000-0000-000005000000}"/>
    <cellStyle name="Percent" xfId="2" builtinId="5"/>
  </cellStyles>
  <dxfs count="3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B4C6E7"/>
      <color rgb="FFD9E1F2"/>
      <color rgb="FF305496"/>
      <color rgb="FF007C89"/>
      <color rgb="FF7A2851"/>
      <color rgb="FF70B770"/>
      <color rgb="FF99CC99"/>
      <color rgb="FFE0F3C1"/>
      <color rgb="FF55437E"/>
      <color rgb="FFF1F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6057900</xdr:colOff>
      <xdr:row>3</xdr:row>
      <xdr:rowOff>100965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57900" cy="8782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G30"/>
  <sheetViews>
    <sheetView tabSelected="1" workbookViewId="0">
      <pane ySplit="6" topLeftCell="A7" activePane="bottomLeft" state="frozen"/>
      <selection activeCell="D32" sqref="D32"/>
      <selection pane="bottomLeft" activeCell="A5" sqref="A5"/>
    </sheetView>
  </sheetViews>
  <sheetFormatPr defaultColWidth="8.85546875" defaultRowHeight="12.75" x14ac:dyDescent="0.2"/>
  <cols>
    <col min="1" max="1" width="117.140625" style="2" customWidth="1"/>
    <col min="2" max="2" width="4.28515625" style="2" customWidth="1"/>
    <col min="3" max="16384" width="8.85546875" style="2"/>
  </cols>
  <sheetData>
    <row r="1" spans="1:7" ht="35.1" customHeight="1" x14ac:dyDescent="0.2">
      <c r="C1" s="178"/>
    </row>
    <row r="2" spans="1:7" x14ac:dyDescent="0.2">
      <c r="C2" s="178"/>
    </row>
    <row r="3" spans="1:7" x14ac:dyDescent="0.2">
      <c r="C3" s="179"/>
    </row>
    <row r="4" spans="1:7" x14ac:dyDescent="0.2">
      <c r="C4" s="179"/>
    </row>
    <row r="5" spans="1:7" ht="31.35" customHeight="1" x14ac:dyDescent="0.25">
      <c r="A5" s="1" t="s">
        <v>243</v>
      </c>
      <c r="C5" s="148"/>
    </row>
    <row r="6" spans="1:7" ht="18" x14ac:dyDescent="0.25">
      <c r="A6" s="1" t="s">
        <v>193</v>
      </c>
    </row>
    <row r="7" spans="1:7" ht="19.899999999999999" customHeight="1" x14ac:dyDescent="0.2">
      <c r="A7" s="6" t="s">
        <v>200</v>
      </c>
    </row>
    <row r="8" spans="1:7" ht="19.899999999999999" customHeight="1" x14ac:dyDescent="0.2">
      <c r="A8" s="4" t="s">
        <v>194</v>
      </c>
      <c r="D8" s="214"/>
    </row>
    <row r="9" spans="1:7" ht="19.899999999999999" customHeight="1" x14ac:dyDescent="0.2">
      <c r="A9" s="6" t="s">
        <v>215</v>
      </c>
      <c r="D9" s="215"/>
    </row>
    <row r="10" spans="1:7" ht="19.899999999999999" customHeight="1" x14ac:dyDescent="0.2">
      <c r="A10" s="6" t="s">
        <v>224</v>
      </c>
      <c r="D10" s="215"/>
    </row>
    <row r="11" spans="1:7" ht="19.899999999999999" customHeight="1" x14ac:dyDescent="0.2">
      <c r="A11" s="6" t="s">
        <v>225</v>
      </c>
    </row>
    <row r="12" spans="1:7" ht="19.899999999999999" customHeight="1" x14ac:dyDescent="0.2">
      <c r="A12" s="6" t="s">
        <v>249</v>
      </c>
    </row>
    <row r="13" spans="1:7" ht="19.899999999999999" customHeight="1" x14ac:dyDescent="0.2">
      <c r="A13" s="4" t="s">
        <v>184</v>
      </c>
    </row>
    <row r="14" spans="1:7" ht="19.899999999999999" customHeight="1" x14ac:dyDescent="0.2">
      <c r="A14" s="6" t="s">
        <v>235</v>
      </c>
      <c r="G14" s="5"/>
    </row>
    <row r="15" spans="1:7" ht="19.899999999999999" customHeight="1" x14ac:dyDescent="0.2">
      <c r="A15" s="6" t="s">
        <v>239</v>
      </c>
    </row>
    <row r="16" spans="1:7" ht="19.899999999999999" customHeight="1" x14ac:dyDescent="0.2">
      <c r="A16" s="6" t="s">
        <v>226</v>
      </c>
      <c r="C16" s="3"/>
    </row>
    <row r="17" spans="1:1" ht="19.899999999999999" customHeight="1" x14ac:dyDescent="0.2">
      <c r="A17" s="6" t="s">
        <v>228</v>
      </c>
    </row>
    <row r="18" spans="1:1" ht="19.899999999999999" customHeight="1" x14ac:dyDescent="0.2">
      <c r="A18" s="6" t="s">
        <v>245</v>
      </c>
    </row>
    <row r="19" spans="1:1" ht="19.899999999999999" customHeight="1" x14ac:dyDescent="0.2">
      <c r="A19" s="4" t="s">
        <v>185</v>
      </c>
    </row>
    <row r="20" spans="1:1" ht="19.899999999999999" customHeight="1" x14ac:dyDescent="0.2">
      <c r="A20" s="6" t="s">
        <v>232</v>
      </c>
    </row>
    <row r="21" spans="1:1" ht="19.899999999999999" customHeight="1" x14ac:dyDescent="0.2">
      <c r="A21" s="6" t="s">
        <v>240</v>
      </c>
    </row>
    <row r="22" spans="1:1" ht="19.899999999999999" customHeight="1" x14ac:dyDescent="0.2">
      <c r="A22" s="6" t="s">
        <v>244</v>
      </c>
    </row>
    <row r="23" spans="1:1" ht="19.899999999999999" customHeight="1" x14ac:dyDescent="0.2">
      <c r="A23" s="6" t="s">
        <v>230</v>
      </c>
    </row>
    <row r="24" spans="1:1" ht="19.899999999999999" customHeight="1" x14ac:dyDescent="0.2">
      <c r="A24" s="6" t="s">
        <v>246</v>
      </c>
    </row>
    <row r="25" spans="1:1" ht="19.899999999999999" customHeight="1" x14ac:dyDescent="0.2">
      <c r="A25" s="4" t="s">
        <v>195</v>
      </c>
    </row>
    <row r="26" spans="1:1" ht="19.899999999999999" customHeight="1" x14ac:dyDescent="0.2">
      <c r="A26" s="6" t="s">
        <v>247</v>
      </c>
    </row>
    <row r="27" spans="1:1" ht="20.100000000000001" customHeight="1" x14ac:dyDescent="0.2"/>
    <row r="28" spans="1:1" ht="42" customHeight="1" x14ac:dyDescent="0.2">
      <c r="A28" s="114" t="s">
        <v>273</v>
      </c>
    </row>
    <row r="29" spans="1:1" ht="20.100000000000001" customHeight="1" x14ac:dyDescent="0.2"/>
    <row r="30" spans="1:1" ht="20.100000000000001" customHeight="1" x14ac:dyDescent="0.2">
      <c r="A30" s="249" t="s">
        <v>272</v>
      </c>
    </row>
  </sheetData>
  <hyperlinks>
    <hyperlink ref="A9" location="'Tab 1. 1st Yr Trend'!A1" display="Table 1: First Year Enrollment in Accredited Dental Education Programs, 2018-19 to 2022-23" xr:uid="{00000000-0004-0000-0000-000000000000}"/>
    <hyperlink ref="A11" location="'Tab 3. Predoc 1st Yr 2022-23'!A1" display="Table 3: First Year Enrollment in Predoctoral Dental Education Programs by Gender and Race/Ethnicity, 2022-23" xr:uid="{00000000-0004-0000-0000-000001000000}"/>
    <hyperlink ref="A12" location="'Tab 4. Allied 1st Yr'!A1" display="Table 4: First Year Enrollment in Allied Dental Education Programs by Ethnicity/Race and Gender, 2022-23" xr:uid="{00000000-0004-0000-0000-000002000000}"/>
    <hyperlink ref="A14" location="'Tab 5. Total Trend'!A1" display="Table 5: Total Enrollment in Accredited Dental Education Programs, 2018-19 to 2022-23" xr:uid="{00000000-0004-0000-0000-000003000000}"/>
    <hyperlink ref="A17" location="'Tab 8. Predoc Total 2022-23'!A1" display="Table 8: Total Enrollment in Predoctoral Dental Education Programs by Gender and Race/Ethnicity, 2022-23" xr:uid="{00000000-0004-0000-0000-000004000000}"/>
    <hyperlink ref="A18" location="'Tab 9. Allied Total'!A1" display="Table 9: Total Enrollment in Allied Dental Education Programs by Ethnicity/Race and Gender, 2022-23" xr:uid="{00000000-0004-0000-0000-000005000000}"/>
    <hyperlink ref="A26" location="'Tab 15. # of Programs Trend'!A1" display="Table 15: Number of CODA-Accredited Dental Education Programs, 2018-19 to 2022-23" xr:uid="{00000000-0004-0000-0000-000006000000}"/>
    <hyperlink ref="A15" location="'Tab 6. Advanced Total'!A1" display="Table 6: Total Enrollment in Advanced Dental Education Programs by Gender and Race/Ethnicity, 2022-23" xr:uid="{00000000-0004-0000-0000-000007000000}"/>
    <hyperlink ref="A20" location="'Tab 10. Grads Trend'!A1" display="Table 10: Graduates of Accredited Dental Education Programs, 2018 to 2022" xr:uid="{00000000-0004-0000-0000-000008000000}"/>
    <hyperlink ref="A21" location="'Tab 11. Adv 2022 Grads'!A1" display="Table 11: Graduates of Advanced Dental Education Programs by Gender and Race/Ethnicity, 2022" xr:uid="{00000000-0004-0000-0000-000009000000}"/>
    <hyperlink ref="A24" location="'Tab 14. Allied 2022 Grads'!A1" display="Table 14: Graduates of Allied Dental Education Programs by Ethnicity/Race and Gender, 2022" xr:uid="{00000000-0004-0000-0000-00000A000000}"/>
    <hyperlink ref="A7" location="Notes!A1" display="Notes to Reader" xr:uid="{00000000-0004-0000-0000-00000B000000}"/>
    <hyperlink ref="A10" location="'Tab 2. Predoc 1st Yr Trend'!A1" display="Table 2: First Year Enrollment in Predoctoral Dental Education Programs by Gender and Race/Ethnicity, 2018-19 to 2022-23" xr:uid="{00000000-0004-0000-0000-00000C000000}"/>
    <hyperlink ref="A16" location="'Tab 7. Predoc Total Trend'!A1" display="Table 7: Total Enrollment in Predoctoral Dental Education Programs by Gender and Race/Ethnicity, 2018-19 to 2022-23" xr:uid="{00000000-0004-0000-0000-00000D000000}"/>
    <hyperlink ref="A22" location="'Tab 12. Predoc Grads Trends'!A1" display="Table 12: Graduates of Predoctoral Dental Education Programs by Gender and Race/Ethnicity, 2018 to 2022" xr:uid="{00000000-0004-0000-0000-00000E000000}"/>
    <hyperlink ref="A23" location="'Tab 13. Predoc 2022 Grads'!A1" display="Table 13: Graduates of Predoctoral Dental Education Programs by Gender and Race/Ethnicity, 2022" xr:uid="{00000000-0004-0000-0000-00000F000000}"/>
  </hyperlinks>
  <pageMargins left="0.25" right="0.25" top="0.75" bottom="0.75" header="0.3" footer="0.3"/>
  <pageSetup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A2851"/>
    <pageSetUpPr fitToPage="1"/>
  </sheetPr>
  <dimension ref="A1:AR87"/>
  <sheetViews>
    <sheetView zoomScaleNormal="100" zoomScaleSheetLayoutView="100" workbookViewId="0">
      <pane xSplit="3" ySplit="4" topLeftCell="D5" activePane="bottomRight" state="frozen"/>
      <selection activeCell="D32" sqref="D32"/>
      <selection pane="topRight" activeCell="D32" sqref="D32"/>
      <selection pane="bottomLeft" activeCell="D32" sqref="D32"/>
      <selection pane="bottomRight" sqref="A1:C1"/>
    </sheetView>
  </sheetViews>
  <sheetFormatPr defaultColWidth="9.140625" defaultRowHeight="14.25" x14ac:dyDescent="0.2"/>
  <cols>
    <col min="1" max="1" width="11.42578125" style="37" customWidth="1"/>
    <col min="2" max="2" width="57" style="37" customWidth="1"/>
    <col min="3" max="3" width="24.28515625" style="37" customWidth="1"/>
    <col min="4" max="6" width="9.5703125" style="37" customWidth="1"/>
    <col min="7" max="7" width="9.5703125" style="216" customWidth="1"/>
    <col min="8" max="10" width="9.5703125" style="37" customWidth="1"/>
    <col min="11" max="11" width="9.5703125" style="216" customWidth="1"/>
    <col min="12" max="14" width="9.5703125" style="37" customWidth="1"/>
    <col min="15" max="15" width="9.5703125" style="216" customWidth="1"/>
    <col min="16" max="18" width="9.5703125" style="37" customWidth="1"/>
    <col min="19" max="19" width="9.5703125" style="216" customWidth="1"/>
    <col min="20" max="22" width="9.5703125" style="37" customWidth="1"/>
    <col min="23" max="23" width="9.5703125" style="216" customWidth="1"/>
    <col min="24" max="26" width="9.5703125" style="37" customWidth="1"/>
    <col min="27" max="27" width="9.5703125" style="216" customWidth="1"/>
    <col min="28" max="30" width="9.5703125" style="37" customWidth="1"/>
    <col min="31" max="31" width="9.5703125" style="216" customWidth="1"/>
    <col min="32" max="34" width="9.5703125" style="37" customWidth="1"/>
    <col min="35" max="35" width="9.5703125" style="216" customWidth="1"/>
    <col min="36" max="38" width="9.5703125" style="37" customWidth="1"/>
    <col min="39" max="39" width="9.5703125" style="216" customWidth="1"/>
    <col min="40" max="42" width="9.5703125" style="37" customWidth="1"/>
    <col min="43" max="43" width="9.5703125" style="216" customWidth="1"/>
    <col min="44" max="16384" width="9.140625" style="37"/>
  </cols>
  <sheetData>
    <row r="1" spans="1:44" ht="30" customHeight="1" x14ac:dyDescent="0.25">
      <c r="A1" s="286" t="s">
        <v>228</v>
      </c>
      <c r="B1" s="286"/>
      <c r="C1" s="286"/>
    </row>
    <row r="2" spans="1:44" ht="26.25" customHeight="1" x14ac:dyDescent="0.2">
      <c r="A2" s="288" t="s">
        <v>234</v>
      </c>
      <c r="B2" s="288"/>
    </row>
    <row r="3" spans="1:44" ht="45" customHeight="1" x14ac:dyDescent="0.25">
      <c r="A3" s="68"/>
      <c r="B3" s="71"/>
      <c r="C3" s="287" t="s">
        <v>186</v>
      </c>
      <c r="D3" s="279" t="s">
        <v>145</v>
      </c>
      <c r="E3" s="280"/>
      <c r="F3" s="280"/>
      <c r="G3" s="282"/>
      <c r="H3" s="279" t="s">
        <v>146</v>
      </c>
      <c r="I3" s="280"/>
      <c r="J3" s="280"/>
      <c r="K3" s="282"/>
      <c r="L3" s="279" t="s">
        <v>147</v>
      </c>
      <c r="M3" s="280"/>
      <c r="N3" s="280"/>
      <c r="O3" s="282"/>
      <c r="P3" s="279" t="s">
        <v>29</v>
      </c>
      <c r="Q3" s="280"/>
      <c r="R3" s="280"/>
      <c r="S3" s="282"/>
      <c r="T3" s="279" t="s">
        <v>30</v>
      </c>
      <c r="U3" s="280"/>
      <c r="V3" s="280"/>
      <c r="W3" s="282"/>
      <c r="X3" s="283" t="s">
        <v>31</v>
      </c>
      <c r="Y3" s="284"/>
      <c r="Z3" s="284"/>
      <c r="AA3" s="285"/>
      <c r="AB3" s="279" t="s">
        <v>32</v>
      </c>
      <c r="AC3" s="280"/>
      <c r="AD3" s="280"/>
      <c r="AE3" s="282"/>
      <c r="AF3" s="279" t="s">
        <v>33</v>
      </c>
      <c r="AG3" s="280"/>
      <c r="AH3" s="280"/>
      <c r="AI3" s="282"/>
      <c r="AJ3" s="279" t="s">
        <v>34</v>
      </c>
      <c r="AK3" s="280"/>
      <c r="AL3" s="280"/>
      <c r="AM3" s="282"/>
      <c r="AN3" s="279" t="s">
        <v>35</v>
      </c>
      <c r="AO3" s="280"/>
      <c r="AP3" s="280"/>
      <c r="AQ3" s="280"/>
    </row>
    <row r="4" spans="1:44" ht="16.5" customHeight="1" x14ac:dyDescent="0.25">
      <c r="A4" s="72" t="s">
        <v>148</v>
      </c>
      <c r="B4" s="73" t="s">
        <v>37</v>
      </c>
      <c r="C4" s="287"/>
      <c r="D4" s="74" t="s">
        <v>38</v>
      </c>
      <c r="E4" s="67" t="s">
        <v>39</v>
      </c>
      <c r="F4" s="188" t="s">
        <v>208</v>
      </c>
      <c r="G4" s="226" t="s">
        <v>40</v>
      </c>
      <c r="H4" s="74" t="s">
        <v>38</v>
      </c>
      <c r="I4" s="67" t="s">
        <v>39</v>
      </c>
      <c r="J4" s="241" t="s">
        <v>208</v>
      </c>
      <c r="K4" s="226" t="s">
        <v>40</v>
      </c>
      <c r="L4" s="74" t="s">
        <v>38</v>
      </c>
      <c r="M4" s="67" t="s">
        <v>39</v>
      </c>
      <c r="N4" s="241" t="s">
        <v>208</v>
      </c>
      <c r="O4" s="226" t="s">
        <v>40</v>
      </c>
      <c r="P4" s="74" t="s">
        <v>38</v>
      </c>
      <c r="Q4" s="67" t="s">
        <v>39</v>
      </c>
      <c r="R4" s="241" t="s">
        <v>208</v>
      </c>
      <c r="S4" s="226" t="s">
        <v>40</v>
      </c>
      <c r="T4" s="74" t="s">
        <v>38</v>
      </c>
      <c r="U4" s="67" t="s">
        <v>39</v>
      </c>
      <c r="V4" s="241" t="s">
        <v>208</v>
      </c>
      <c r="W4" s="226" t="s">
        <v>40</v>
      </c>
      <c r="X4" s="74" t="s">
        <v>38</v>
      </c>
      <c r="Y4" s="67" t="s">
        <v>39</v>
      </c>
      <c r="Z4" s="241" t="s">
        <v>208</v>
      </c>
      <c r="AA4" s="226" t="s">
        <v>40</v>
      </c>
      <c r="AB4" s="74" t="s">
        <v>38</v>
      </c>
      <c r="AC4" s="67" t="s">
        <v>39</v>
      </c>
      <c r="AD4" s="241" t="s">
        <v>208</v>
      </c>
      <c r="AE4" s="226" t="s">
        <v>40</v>
      </c>
      <c r="AF4" s="74" t="s">
        <v>38</v>
      </c>
      <c r="AG4" s="67" t="s">
        <v>39</v>
      </c>
      <c r="AH4" s="241" t="s">
        <v>208</v>
      </c>
      <c r="AI4" s="226" t="s">
        <v>40</v>
      </c>
      <c r="AJ4" s="74" t="s">
        <v>38</v>
      </c>
      <c r="AK4" s="67" t="s">
        <v>39</v>
      </c>
      <c r="AL4" s="241" t="s">
        <v>208</v>
      </c>
      <c r="AM4" s="226" t="s">
        <v>40</v>
      </c>
      <c r="AN4" s="74" t="s">
        <v>38</v>
      </c>
      <c r="AO4" s="67" t="s">
        <v>39</v>
      </c>
      <c r="AP4" s="241" t="s">
        <v>208</v>
      </c>
      <c r="AQ4" s="230" t="s">
        <v>40</v>
      </c>
    </row>
    <row r="5" spans="1:44" ht="20.100000000000001" customHeight="1" x14ac:dyDescent="0.2">
      <c r="A5" s="75" t="s">
        <v>41</v>
      </c>
      <c r="B5" s="76" t="s">
        <v>42</v>
      </c>
      <c r="C5" s="77" t="s">
        <v>187</v>
      </c>
      <c r="D5" s="41">
        <v>93</v>
      </c>
      <c r="E5" s="41">
        <v>100</v>
      </c>
      <c r="F5" s="41">
        <v>1</v>
      </c>
      <c r="G5" s="219">
        <f>SUM(D5:F5)</f>
        <v>194</v>
      </c>
      <c r="H5" s="41">
        <v>3</v>
      </c>
      <c r="I5" s="41">
        <v>21</v>
      </c>
      <c r="J5" s="41">
        <v>0</v>
      </c>
      <c r="K5" s="219">
        <f>SUM(H5:J5)</f>
        <v>24</v>
      </c>
      <c r="L5" s="41">
        <v>12</v>
      </c>
      <c r="M5" s="41">
        <v>19</v>
      </c>
      <c r="N5" s="41">
        <v>0</v>
      </c>
      <c r="O5" s="219">
        <f>SUM(L5:N5)</f>
        <v>31</v>
      </c>
      <c r="P5" s="41">
        <v>0</v>
      </c>
      <c r="Q5" s="41">
        <v>0</v>
      </c>
      <c r="R5" s="41">
        <v>0</v>
      </c>
      <c r="S5" s="219">
        <f>SUM(P5:R5)</f>
        <v>0</v>
      </c>
      <c r="T5" s="41">
        <v>15</v>
      </c>
      <c r="U5" s="41">
        <v>44</v>
      </c>
      <c r="V5" s="41">
        <v>0</v>
      </c>
      <c r="W5" s="219">
        <f>SUM(T5:V5)</f>
        <v>59</v>
      </c>
      <c r="X5" s="41">
        <v>0</v>
      </c>
      <c r="Y5" s="41">
        <v>0</v>
      </c>
      <c r="Z5" s="41">
        <v>0</v>
      </c>
      <c r="AA5" s="219">
        <f>SUM(X5:Z5)</f>
        <v>0</v>
      </c>
      <c r="AB5" s="41">
        <v>4</v>
      </c>
      <c r="AC5" s="41">
        <v>6</v>
      </c>
      <c r="AD5" s="41">
        <v>0</v>
      </c>
      <c r="AE5" s="219">
        <f>SUM(AB5:AD5)</f>
        <v>10</v>
      </c>
      <c r="AF5" s="41">
        <v>0</v>
      </c>
      <c r="AG5" s="41">
        <v>5</v>
      </c>
      <c r="AH5" s="41">
        <v>0</v>
      </c>
      <c r="AI5" s="219">
        <f>SUM(AF5:AH5)</f>
        <v>5</v>
      </c>
      <c r="AJ5" s="41">
        <v>2</v>
      </c>
      <c r="AK5" s="41">
        <v>3</v>
      </c>
      <c r="AL5" s="41">
        <v>0</v>
      </c>
      <c r="AM5" s="219">
        <f>SUM(AJ5:AL5)</f>
        <v>5</v>
      </c>
      <c r="AN5" s="41">
        <v>129</v>
      </c>
      <c r="AO5" s="41">
        <v>198</v>
      </c>
      <c r="AP5" s="41">
        <v>1</v>
      </c>
      <c r="AQ5" s="220">
        <v>328</v>
      </c>
      <c r="AR5" s="42"/>
    </row>
    <row r="6" spans="1:44" ht="20.100000000000001" customHeight="1" x14ac:dyDescent="0.2">
      <c r="A6" s="75" t="s">
        <v>43</v>
      </c>
      <c r="B6" s="76" t="s">
        <v>44</v>
      </c>
      <c r="C6" s="77" t="s">
        <v>188</v>
      </c>
      <c r="D6" s="41">
        <v>67</v>
      </c>
      <c r="E6" s="41">
        <v>87</v>
      </c>
      <c r="F6" s="41">
        <v>0</v>
      </c>
      <c r="G6" s="219">
        <f t="shared" ref="G6:G69" si="0">SUM(D6:F6)</f>
        <v>154</v>
      </c>
      <c r="H6" s="41">
        <v>4</v>
      </c>
      <c r="I6" s="41">
        <v>4</v>
      </c>
      <c r="J6" s="41">
        <v>0</v>
      </c>
      <c r="K6" s="219">
        <f t="shared" ref="K6:K69" si="1">SUM(H6:J6)</f>
        <v>8</v>
      </c>
      <c r="L6" s="41">
        <v>10</v>
      </c>
      <c r="M6" s="41">
        <v>13</v>
      </c>
      <c r="N6" s="41">
        <v>0</v>
      </c>
      <c r="O6" s="219">
        <f t="shared" ref="O6:O69" si="2">SUM(L6:N6)</f>
        <v>23</v>
      </c>
      <c r="P6" s="41">
        <v>2</v>
      </c>
      <c r="Q6" s="41">
        <v>3</v>
      </c>
      <c r="R6" s="41">
        <v>0</v>
      </c>
      <c r="S6" s="219">
        <f t="shared" ref="S6:S69" si="3">SUM(P6:R6)</f>
        <v>5</v>
      </c>
      <c r="T6" s="41">
        <v>34</v>
      </c>
      <c r="U6" s="41">
        <v>58</v>
      </c>
      <c r="V6" s="41">
        <v>0</v>
      </c>
      <c r="W6" s="219">
        <f t="shared" ref="W6:W69" si="4">SUM(T6:V6)</f>
        <v>92</v>
      </c>
      <c r="X6" s="41">
        <v>1</v>
      </c>
      <c r="Y6" s="41">
        <v>0</v>
      </c>
      <c r="Z6" s="41">
        <v>0</v>
      </c>
      <c r="AA6" s="219">
        <f t="shared" ref="AA6:AA69" si="5">SUM(X6:Z6)</f>
        <v>1</v>
      </c>
      <c r="AB6" s="41">
        <v>8</v>
      </c>
      <c r="AC6" s="41">
        <v>9</v>
      </c>
      <c r="AD6" s="41">
        <v>0</v>
      </c>
      <c r="AE6" s="219">
        <f t="shared" ref="AE6:AE69" si="6">SUM(AB6:AD6)</f>
        <v>17</v>
      </c>
      <c r="AF6" s="41">
        <v>0</v>
      </c>
      <c r="AG6" s="41">
        <v>1</v>
      </c>
      <c r="AH6" s="41">
        <v>0</v>
      </c>
      <c r="AI6" s="219">
        <f t="shared" ref="AI6:AI69" si="7">SUM(AF6:AH6)</f>
        <v>1</v>
      </c>
      <c r="AJ6" s="41">
        <v>5</v>
      </c>
      <c r="AK6" s="41">
        <v>5</v>
      </c>
      <c r="AL6" s="41">
        <v>0</v>
      </c>
      <c r="AM6" s="219">
        <f t="shared" ref="AM6:AM69" si="8">SUM(AJ6:AL6)</f>
        <v>10</v>
      </c>
      <c r="AN6" s="41">
        <v>131</v>
      </c>
      <c r="AO6" s="41">
        <v>180</v>
      </c>
      <c r="AP6" s="41">
        <v>0</v>
      </c>
      <c r="AQ6" s="220">
        <v>311</v>
      </c>
      <c r="AR6" s="42"/>
    </row>
    <row r="7" spans="1:44" ht="20.100000000000001" customHeight="1" x14ac:dyDescent="0.2">
      <c r="A7" s="75" t="s">
        <v>43</v>
      </c>
      <c r="B7" s="76" t="s">
        <v>45</v>
      </c>
      <c r="C7" s="77" t="s">
        <v>188</v>
      </c>
      <c r="D7" s="41">
        <v>205</v>
      </c>
      <c r="E7" s="41">
        <v>152</v>
      </c>
      <c r="F7" s="41">
        <v>0</v>
      </c>
      <c r="G7" s="219">
        <f t="shared" si="0"/>
        <v>357</v>
      </c>
      <c r="H7" s="41">
        <v>2</v>
      </c>
      <c r="I7" s="41">
        <v>6</v>
      </c>
      <c r="J7" s="41">
        <v>0</v>
      </c>
      <c r="K7" s="219">
        <f t="shared" si="1"/>
        <v>8</v>
      </c>
      <c r="L7" s="41">
        <v>30</v>
      </c>
      <c r="M7" s="41">
        <v>27</v>
      </c>
      <c r="N7" s="41">
        <v>0</v>
      </c>
      <c r="O7" s="219">
        <f t="shared" si="2"/>
        <v>57</v>
      </c>
      <c r="P7" s="41">
        <v>13</v>
      </c>
      <c r="Q7" s="41">
        <v>13</v>
      </c>
      <c r="R7" s="41">
        <v>0</v>
      </c>
      <c r="S7" s="219">
        <f t="shared" si="3"/>
        <v>26</v>
      </c>
      <c r="T7" s="41">
        <v>27</v>
      </c>
      <c r="U7" s="41">
        <v>63</v>
      </c>
      <c r="V7" s="41">
        <v>0</v>
      </c>
      <c r="W7" s="219">
        <f t="shared" si="4"/>
        <v>90</v>
      </c>
      <c r="X7" s="41">
        <v>0</v>
      </c>
      <c r="Y7" s="41">
        <v>0</v>
      </c>
      <c r="Z7" s="41">
        <v>0</v>
      </c>
      <c r="AA7" s="219">
        <f t="shared" si="5"/>
        <v>0</v>
      </c>
      <c r="AB7" s="41">
        <v>15</v>
      </c>
      <c r="AC7" s="41">
        <v>15</v>
      </c>
      <c r="AD7" s="41">
        <v>0</v>
      </c>
      <c r="AE7" s="219">
        <f t="shared" si="6"/>
        <v>30</v>
      </c>
      <c r="AF7" s="41">
        <v>5</v>
      </c>
      <c r="AG7" s="41">
        <v>7</v>
      </c>
      <c r="AH7" s="41">
        <v>0</v>
      </c>
      <c r="AI7" s="219">
        <f t="shared" si="7"/>
        <v>12</v>
      </c>
      <c r="AJ7" s="41">
        <v>2</v>
      </c>
      <c r="AK7" s="41">
        <v>0</v>
      </c>
      <c r="AL7" s="41">
        <v>0</v>
      </c>
      <c r="AM7" s="219">
        <f t="shared" si="8"/>
        <v>2</v>
      </c>
      <c r="AN7" s="41">
        <v>299</v>
      </c>
      <c r="AO7" s="41">
        <v>283</v>
      </c>
      <c r="AP7" s="41">
        <v>0</v>
      </c>
      <c r="AQ7" s="220">
        <v>582</v>
      </c>
      <c r="AR7" s="42"/>
    </row>
    <row r="8" spans="1:44" ht="20.100000000000001" customHeight="1" x14ac:dyDescent="0.2">
      <c r="A8" s="75" t="s">
        <v>46</v>
      </c>
      <c r="B8" s="40" t="s">
        <v>217</v>
      </c>
      <c r="C8" s="40" t="s">
        <v>220</v>
      </c>
      <c r="D8" s="41">
        <v>12</v>
      </c>
      <c r="E8" s="41">
        <v>17</v>
      </c>
      <c r="F8" s="41">
        <v>0</v>
      </c>
      <c r="G8" s="219">
        <f t="shared" si="0"/>
        <v>29</v>
      </c>
      <c r="H8" s="41">
        <v>0</v>
      </c>
      <c r="I8" s="41">
        <v>1</v>
      </c>
      <c r="J8" s="41">
        <v>0</v>
      </c>
      <c r="K8" s="219">
        <f t="shared" si="1"/>
        <v>1</v>
      </c>
      <c r="L8" s="41">
        <v>0</v>
      </c>
      <c r="M8" s="41">
        <v>2</v>
      </c>
      <c r="N8" s="41">
        <v>0</v>
      </c>
      <c r="O8" s="219">
        <f t="shared" si="2"/>
        <v>2</v>
      </c>
      <c r="P8" s="41">
        <v>0</v>
      </c>
      <c r="Q8" s="41">
        <v>0</v>
      </c>
      <c r="R8" s="41">
        <v>0</v>
      </c>
      <c r="S8" s="219">
        <f t="shared" si="3"/>
        <v>0</v>
      </c>
      <c r="T8" s="41">
        <v>25</v>
      </c>
      <c r="U8" s="41">
        <v>14</v>
      </c>
      <c r="V8" s="41">
        <v>0</v>
      </c>
      <c r="W8" s="219">
        <f t="shared" si="4"/>
        <v>39</v>
      </c>
      <c r="X8" s="41">
        <v>0</v>
      </c>
      <c r="Y8" s="41">
        <v>0</v>
      </c>
      <c r="Z8" s="41">
        <v>0</v>
      </c>
      <c r="AA8" s="219">
        <f t="shared" si="5"/>
        <v>0</v>
      </c>
      <c r="AB8" s="41">
        <v>1</v>
      </c>
      <c r="AC8" s="41">
        <v>1</v>
      </c>
      <c r="AD8" s="41">
        <v>0</v>
      </c>
      <c r="AE8" s="219">
        <f t="shared" si="6"/>
        <v>2</v>
      </c>
      <c r="AF8" s="41">
        <v>0</v>
      </c>
      <c r="AG8" s="41">
        <v>0</v>
      </c>
      <c r="AH8" s="41">
        <v>0</v>
      </c>
      <c r="AI8" s="219">
        <f t="shared" si="7"/>
        <v>0</v>
      </c>
      <c r="AJ8" s="41">
        <v>2</v>
      </c>
      <c r="AK8" s="41">
        <v>2</v>
      </c>
      <c r="AL8" s="41">
        <v>0</v>
      </c>
      <c r="AM8" s="219">
        <f t="shared" si="8"/>
        <v>4</v>
      </c>
      <c r="AN8" s="41">
        <v>40</v>
      </c>
      <c r="AO8" s="41">
        <v>37</v>
      </c>
      <c r="AP8" s="41">
        <v>0</v>
      </c>
      <c r="AQ8" s="220">
        <v>77</v>
      </c>
      <c r="AR8" s="42"/>
    </row>
    <row r="9" spans="1:44" ht="20.100000000000001" customHeight="1" x14ac:dyDescent="0.2">
      <c r="A9" s="75" t="s">
        <v>46</v>
      </c>
      <c r="B9" s="76" t="s">
        <v>47</v>
      </c>
      <c r="C9" s="77" t="s">
        <v>188</v>
      </c>
      <c r="D9" s="41">
        <v>73</v>
      </c>
      <c r="E9" s="41">
        <v>64</v>
      </c>
      <c r="F9" s="41">
        <v>0</v>
      </c>
      <c r="G9" s="219">
        <f t="shared" si="0"/>
        <v>137</v>
      </c>
      <c r="H9" s="41">
        <v>5</v>
      </c>
      <c r="I9" s="41">
        <v>0</v>
      </c>
      <c r="J9" s="41">
        <v>0</v>
      </c>
      <c r="K9" s="219">
        <f t="shared" si="1"/>
        <v>5</v>
      </c>
      <c r="L9" s="41">
        <v>7</v>
      </c>
      <c r="M9" s="41">
        <v>4</v>
      </c>
      <c r="N9" s="41">
        <v>0</v>
      </c>
      <c r="O9" s="219">
        <f t="shared" si="2"/>
        <v>11</v>
      </c>
      <c r="P9" s="41">
        <v>0</v>
      </c>
      <c r="Q9" s="41">
        <v>0</v>
      </c>
      <c r="R9" s="41">
        <v>0</v>
      </c>
      <c r="S9" s="219">
        <f t="shared" si="3"/>
        <v>0</v>
      </c>
      <c r="T9" s="41">
        <v>117</v>
      </c>
      <c r="U9" s="41">
        <v>148</v>
      </c>
      <c r="V9" s="41">
        <v>0</v>
      </c>
      <c r="W9" s="219">
        <f t="shared" si="4"/>
        <v>265</v>
      </c>
      <c r="X9" s="41">
        <v>4</v>
      </c>
      <c r="Y9" s="41">
        <v>2</v>
      </c>
      <c r="Z9" s="41">
        <v>0</v>
      </c>
      <c r="AA9" s="219">
        <f t="shared" si="5"/>
        <v>6</v>
      </c>
      <c r="AB9" s="41">
        <v>32</v>
      </c>
      <c r="AC9" s="41">
        <v>25</v>
      </c>
      <c r="AD9" s="41">
        <v>0</v>
      </c>
      <c r="AE9" s="219">
        <f t="shared" si="6"/>
        <v>57</v>
      </c>
      <c r="AF9" s="41">
        <v>0</v>
      </c>
      <c r="AG9" s="41">
        <v>0</v>
      </c>
      <c r="AH9" s="41">
        <v>0</v>
      </c>
      <c r="AI9" s="219">
        <f t="shared" si="7"/>
        <v>0</v>
      </c>
      <c r="AJ9" s="41">
        <v>6</v>
      </c>
      <c r="AK9" s="41">
        <v>4</v>
      </c>
      <c r="AL9" s="41">
        <v>0</v>
      </c>
      <c r="AM9" s="219">
        <f t="shared" si="8"/>
        <v>10</v>
      </c>
      <c r="AN9" s="41">
        <v>244</v>
      </c>
      <c r="AO9" s="41">
        <v>247</v>
      </c>
      <c r="AP9" s="41">
        <v>0</v>
      </c>
      <c r="AQ9" s="220">
        <v>491</v>
      </c>
      <c r="AR9" s="42"/>
    </row>
    <row r="10" spans="1:44" ht="20.100000000000001" customHeight="1" x14ac:dyDescent="0.2">
      <c r="A10" s="75" t="s">
        <v>46</v>
      </c>
      <c r="B10" s="76" t="s">
        <v>48</v>
      </c>
      <c r="C10" s="77" t="s">
        <v>187</v>
      </c>
      <c r="D10" s="41">
        <v>22</v>
      </c>
      <c r="E10" s="41">
        <v>32</v>
      </c>
      <c r="F10" s="41">
        <v>0</v>
      </c>
      <c r="G10" s="219">
        <f t="shared" si="0"/>
        <v>54</v>
      </c>
      <c r="H10" s="41">
        <v>9</v>
      </c>
      <c r="I10" s="41">
        <v>8</v>
      </c>
      <c r="J10" s="41">
        <v>0</v>
      </c>
      <c r="K10" s="219">
        <f t="shared" si="1"/>
        <v>17</v>
      </c>
      <c r="L10" s="41">
        <v>21</v>
      </c>
      <c r="M10" s="41">
        <v>23</v>
      </c>
      <c r="N10" s="41">
        <v>0</v>
      </c>
      <c r="O10" s="219">
        <f t="shared" si="2"/>
        <v>44</v>
      </c>
      <c r="P10" s="41">
        <v>0</v>
      </c>
      <c r="Q10" s="41">
        <v>0</v>
      </c>
      <c r="R10" s="41">
        <v>0</v>
      </c>
      <c r="S10" s="219">
        <f t="shared" si="3"/>
        <v>0</v>
      </c>
      <c r="T10" s="41">
        <v>59</v>
      </c>
      <c r="U10" s="41">
        <v>116</v>
      </c>
      <c r="V10" s="41">
        <v>0</v>
      </c>
      <c r="W10" s="219">
        <f t="shared" si="4"/>
        <v>175</v>
      </c>
      <c r="X10" s="41">
        <v>0</v>
      </c>
      <c r="Y10" s="41">
        <v>0</v>
      </c>
      <c r="Z10" s="41">
        <v>0</v>
      </c>
      <c r="AA10" s="219">
        <f t="shared" si="5"/>
        <v>0</v>
      </c>
      <c r="AB10" s="41">
        <v>4</v>
      </c>
      <c r="AC10" s="41">
        <v>9</v>
      </c>
      <c r="AD10" s="41">
        <v>0</v>
      </c>
      <c r="AE10" s="219">
        <f t="shared" si="6"/>
        <v>13</v>
      </c>
      <c r="AF10" s="41">
        <v>11</v>
      </c>
      <c r="AG10" s="41">
        <v>14</v>
      </c>
      <c r="AH10" s="41">
        <v>0</v>
      </c>
      <c r="AI10" s="219">
        <f t="shared" si="7"/>
        <v>25</v>
      </c>
      <c r="AJ10" s="41">
        <v>4</v>
      </c>
      <c r="AK10" s="41">
        <v>3</v>
      </c>
      <c r="AL10" s="41">
        <v>0</v>
      </c>
      <c r="AM10" s="219">
        <f t="shared" si="8"/>
        <v>7</v>
      </c>
      <c r="AN10" s="41">
        <v>130</v>
      </c>
      <c r="AO10" s="41">
        <v>205</v>
      </c>
      <c r="AP10" s="41">
        <v>0</v>
      </c>
      <c r="AQ10" s="220">
        <v>335</v>
      </c>
      <c r="AR10" s="42"/>
    </row>
    <row r="11" spans="1:44" ht="20.100000000000001" customHeight="1" x14ac:dyDescent="0.2">
      <c r="A11" s="75" t="s">
        <v>46</v>
      </c>
      <c r="B11" s="76" t="s">
        <v>49</v>
      </c>
      <c r="C11" s="77" t="s">
        <v>187</v>
      </c>
      <c r="D11" s="41">
        <v>48</v>
      </c>
      <c r="E11" s="41">
        <v>72</v>
      </c>
      <c r="F11" s="41">
        <v>0</v>
      </c>
      <c r="G11" s="219">
        <f t="shared" si="0"/>
        <v>120</v>
      </c>
      <c r="H11" s="41">
        <v>9</v>
      </c>
      <c r="I11" s="41">
        <v>9</v>
      </c>
      <c r="J11" s="41">
        <v>0</v>
      </c>
      <c r="K11" s="219">
        <f t="shared" si="1"/>
        <v>18</v>
      </c>
      <c r="L11" s="41">
        <v>10</v>
      </c>
      <c r="M11" s="41">
        <v>51</v>
      </c>
      <c r="N11" s="41">
        <v>0</v>
      </c>
      <c r="O11" s="219">
        <f t="shared" si="2"/>
        <v>61</v>
      </c>
      <c r="P11" s="41">
        <v>1</v>
      </c>
      <c r="Q11" s="41">
        <v>7</v>
      </c>
      <c r="R11" s="41">
        <v>0</v>
      </c>
      <c r="S11" s="219">
        <f t="shared" si="3"/>
        <v>8</v>
      </c>
      <c r="T11" s="41">
        <v>88</v>
      </c>
      <c r="U11" s="41">
        <v>97</v>
      </c>
      <c r="V11" s="41">
        <v>0</v>
      </c>
      <c r="W11" s="219">
        <f t="shared" si="4"/>
        <v>185</v>
      </c>
      <c r="X11" s="41">
        <v>2</v>
      </c>
      <c r="Y11" s="41">
        <v>7</v>
      </c>
      <c r="Z11" s="41">
        <v>0</v>
      </c>
      <c r="AA11" s="219">
        <f t="shared" si="5"/>
        <v>9</v>
      </c>
      <c r="AB11" s="41">
        <v>1</v>
      </c>
      <c r="AC11" s="41">
        <v>0</v>
      </c>
      <c r="AD11" s="41">
        <v>0</v>
      </c>
      <c r="AE11" s="219">
        <f t="shared" si="6"/>
        <v>1</v>
      </c>
      <c r="AF11" s="41">
        <v>1</v>
      </c>
      <c r="AG11" s="41">
        <v>0</v>
      </c>
      <c r="AH11" s="41">
        <v>0</v>
      </c>
      <c r="AI11" s="219">
        <f t="shared" si="7"/>
        <v>1</v>
      </c>
      <c r="AJ11" s="41">
        <v>0</v>
      </c>
      <c r="AK11" s="41">
        <v>0</v>
      </c>
      <c r="AL11" s="41">
        <v>0</v>
      </c>
      <c r="AM11" s="219">
        <f t="shared" si="8"/>
        <v>0</v>
      </c>
      <c r="AN11" s="41">
        <v>160</v>
      </c>
      <c r="AO11" s="41">
        <v>243</v>
      </c>
      <c r="AP11" s="41">
        <v>0</v>
      </c>
      <c r="AQ11" s="220">
        <v>403</v>
      </c>
      <c r="AR11" s="42"/>
    </row>
    <row r="12" spans="1:44" ht="20.100000000000001" customHeight="1" x14ac:dyDescent="0.2">
      <c r="A12" s="75" t="s">
        <v>46</v>
      </c>
      <c r="B12" s="76" t="s">
        <v>50</v>
      </c>
      <c r="C12" s="77" t="s">
        <v>188</v>
      </c>
      <c r="D12" s="41">
        <v>102</v>
      </c>
      <c r="E12" s="41">
        <v>122</v>
      </c>
      <c r="F12" s="41">
        <v>0</v>
      </c>
      <c r="G12" s="219">
        <f t="shared" si="0"/>
        <v>224</v>
      </c>
      <c r="H12" s="41">
        <v>17</v>
      </c>
      <c r="I12" s="41">
        <v>28</v>
      </c>
      <c r="J12" s="41">
        <v>0</v>
      </c>
      <c r="K12" s="219">
        <f t="shared" si="1"/>
        <v>45</v>
      </c>
      <c r="L12" s="41">
        <v>41</v>
      </c>
      <c r="M12" s="41">
        <v>42</v>
      </c>
      <c r="N12" s="41">
        <v>0</v>
      </c>
      <c r="O12" s="219">
        <f t="shared" si="2"/>
        <v>83</v>
      </c>
      <c r="P12" s="41">
        <v>0</v>
      </c>
      <c r="Q12" s="41">
        <v>0</v>
      </c>
      <c r="R12" s="41">
        <v>0</v>
      </c>
      <c r="S12" s="219">
        <f t="shared" si="3"/>
        <v>0</v>
      </c>
      <c r="T12" s="41">
        <v>76</v>
      </c>
      <c r="U12" s="41">
        <v>99</v>
      </c>
      <c r="V12" s="41">
        <v>0</v>
      </c>
      <c r="W12" s="219">
        <f t="shared" si="4"/>
        <v>175</v>
      </c>
      <c r="X12" s="41">
        <v>0</v>
      </c>
      <c r="Y12" s="41">
        <v>0</v>
      </c>
      <c r="Z12" s="41">
        <v>0</v>
      </c>
      <c r="AA12" s="219">
        <f t="shared" si="5"/>
        <v>0</v>
      </c>
      <c r="AB12" s="41">
        <v>12</v>
      </c>
      <c r="AC12" s="41">
        <v>19</v>
      </c>
      <c r="AD12" s="41">
        <v>0</v>
      </c>
      <c r="AE12" s="219">
        <f t="shared" si="6"/>
        <v>31</v>
      </c>
      <c r="AF12" s="41">
        <v>32</v>
      </c>
      <c r="AG12" s="41">
        <v>33</v>
      </c>
      <c r="AH12" s="41">
        <v>0</v>
      </c>
      <c r="AI12" s="219">
        <f t="shared" si="7"/>
        <v>65</v>
      </c>
      <c r="AJ12" s="41">
        <v>12</v>
      </c>
      <c r="AK12" s="41">
        <v>5</v>
      </c>
      <c r="AL12" s="41">
        <v>0</v>
      </c>
      <c r="AM12" s="219">
        <f t="shared" si="8"/>
        <v>17</v>
      </c>
      <c r="AN12" s="41">
        <v>292</v>
      </c>
      <c r="AO12" s="41">
        <v>348</v>
      </c>
      <c r="AP12" s="41">
        <v>0</v>
      </c>
      <c r="AQ12" s="220">
        <v>640</v>
      </c>
      <c r="AR12" s="42"/>
    </row>
    <row r="13" spans="1:44" ht="20.100000000000001" customHeight="1" x14ac:dyDescent="0.2">
      <c r="A13" s="75" t="s">
        <v>46</v>
      </c>
      <c r="B13" s="76" t="s">
        <v>51</v>
      </c>
      <c r="C13" s="77" t="s">
        <v>188</v>
      </c>
      <c r="D13" s="41">
        <v>83</v>
      </c>
      <c r="E13" s="41">
        <v>49</v>
      </c>
      <c r="F13" s="41">
        <v>0</v>
      </c>
      <c r="G13" s="219">
        <f t="shared" si="0"/>
        <v>132</v>
      </c>
      <c r="H13" s="41">
        <v>8</v>
      </c>
      <c r="I13" s="41">
        <v>7</v>
      </c>
      <c r="J13" s="41">
        <v>0</v>
      </c>
      <c r="K13" s="219">
        <f t="shared" si="1"/>
        <v>15</v>
      </c>
      <c r="L13" s="41">
        <v>13</v>
      </c>
      <c r="M13" s="41">
        <v>9</v>
      </c>
      <c r="N13" s="41">
        <v>0</v>
      </c>
      <c r="O13" s="219">
        <f t="shared" si="2"/>
        <v>22</v>
      </c>
      <c r="P13" s="41">
        <v>0</v>
      </c>
      <c r="Q13" s="41">
        <v>0</v>
      </c>
      <c r="R13" s="41">
        <v>0</v>
      </c>
      <c r="S13" s="219">
        <f t="shared" si="3"/>
        <v>0</v>
      </c>
      <c r="T13" s="41">
        <v>89</v>
      </c>
      <c r="U13" s="41">
        <v>100</v>
      </c>
      <c r="V13" s="41">
        <v>0</v>
      </c>
      <c r="W13" s="219">
        <f t="shared" si="4"/>
        <v>189</v>
      </c>
      <c r="X13" s="41">
        <v>1</v>
      </c>
      <c r="Y13" s="41">
        <v>0</v>
      </c>
      <c r="Z13" s="41">
        <v>0</v>
      </c>
      <c r="AA13" s="219">
        <f t="shared" si="5"/>
        <v>1</v>
      </c>
      <c r="AB13" s="41">
        <v>29</v>
      </c>
      <c r="AC13" s="41">
        <v>27</v>
      </c>
      <c r="AD13" s="41">
        <v>0</v>
      </c>
      <c r="AE13" s="219">
        <f t="shared" si="6"/>
        <v>56</v>
      </c>
      <c r="AF13" s="41">
        <v>18</v>
      </c>
      <c r="AG13" s="41">
        <v>17</v>
      </c>
      <c r="AH13" s="41">
        <v>0</v>
      </c>
      <c r="AI13" s="219">
        <f t="shared" si="7"/>
        <v>35</v>
      </c>
      <c r="AJ13" s="41">
        <v>9</v>
      </c>
      <c r="AK13" s="41">
        <v>8</v>
      </c>
      <c r="AL13" s="41">
        <v>0</v>
      </c>
      <c r="AM13" s="219">
        <f t="shared" si="8"/>
        <v>17</v>
      </c>
      <c r="AN13" s="41">
        <v>250</v>
      </c>
      <c r="AO13" s="41">
        <v>217</v>
      </c>
      <c r="AP13" s="41">
        <v>0</v>
      </c>
      <c r="AQ13" s="220">
        <v>467</v>
      </c>
      <c r="AR13" s="42"/>
    </row>
    <row r="14" spans="1:44" ht="20.100000000000001" customHeight="1" x14ac:dyDescent="0.2">
      <c r="A14" s="75" t="s">
        <v>46</v>
      </c>
      <c r="B14" s="76" t="s">
        <v>52</v>
      </c>
      <c r="C14" s="77" t="s">
        <v>188</v>
      </c>
      <c r="D14" s="41">
        <v>43</v>
      </c>
      <c r="E14" s="41">
        <v>42</v>
      </c>
      <c r="F14" s="41">
        <v>0</v>
      </c>
      <c r="G14" s="219">
        <f t="shared" si="0"/>
        <v>85</v>
      </c>
      <c r="H14" s="41">
        <v>4</v>
      </c>
      <c r="I14" s="41">
        <v>14</v>
      </c>
      <c r="J14" s="41">
        <v>0</v>
      </c>
      <c r="K14" s="219">
        <f t="shared" si="1"/>
        <v>18</v>
      </c>
      <c r="L14" s="41">
        <v>18</v>
      </c>
      <c r="M14" s="41">
        <v>26</v>
      </c>
      <c r="N14" s="41">
        <v>0</v>
      </c>
      <c r="O14" s="219">
        <f t="shared" si="2"/>
        <v>44</v>
      </c>
      <c r="P14" s="41">
        <v>2</v>
      </c>
      <c r="Q14" s="41">
        <v>1</v>
      </c>
      <c r="R14" s="41">
        <v>0</v>
      </c>
      <c r="S14" s="219">
        <f t="shared" si="3"/>
        <v>3</v>
      </c>
      <c r="T14" s="41">
        <v>72</v>
      </c>
      <c r="U14" s="41">
        <v>55</v>
      </c>
      <c r="V14" s="41">
        <v>0</v>
      </c>
      <c r="W14" s="219">
        <f t="shared" si="4"/>
        <v>127</v>
      </c>
      <c r="X14" s="41">
        <v>0</v>
      </c>
      <c r="Y14" s="41">
        <v>3</v>
      </c>
      <c r="Z14" s="41">
        <v>0</v>
      </c>
      <c r="AA14" s="219">
        <f t="shared" si="5"/>
        <v>3</v>
      </c>
      <c r="AB14" s="41">
        <v>4</v>
      </c>
      <c r="AC14" s="41">
        <v>1</v>
      </c>
      <c r="AD14" s="41">
        <v>0</v>
      </c>
      <c r="AE14" s="219">
        <f t="shared" si="6"/>
        <v>5</v>
      </c>
      <c r="AF14" s="41">
        <v>0</v>
      </c>
      <c r="AG14" s="41">
        <v>0</v>
      </c>
      <c r="AH14" s="41">
        <v>0</v>
      </c>
      <c r="AI14" s="219">
        <f t="shared" si="7"/>
        <v>0</v>
      </c>
      <c r="AJ14" s="41">
        <v>1</v>
      </c>
      <c r="AK14" s="41">
        <v>1</v>
      </c>
      <c r="AL14" s="41">
        <v>0</v>
      </c>
      <c r="AM14" s="219">
        <f t="shared" si="8"/>
        <v>2</v>
      </c>
      <c r="AN14" s="41">
        <v>144</v>
      </c>
      <c r="AO14" s="41">
        <v>143</v>
      </c>
      <c r="AP14" s="41">
        <v>0</v>
      </c>
      <c r="AQ14" s="220">
        <v>287</v>
      </c>
      <c r="AR14" s="42"/>
    </row>
    <row r="15" spans="1:44" ht="20.100000000000001" customHeight="1" x14ac:dyDescent="0.2">
      <c r="A15" s="75" t="s">
        <v>53</v>
      </c>
      <c r="B15" s="76" t="s">
        <v>54</v>
      </c>
      <c r="C15" s="77" t="s">
        <v>187</v>
      </c>
      <c r="D15" s="41">
        <v>73</v>
      </c>
      <c r="E15" s="41">
        <v>102</v>
      </c>
      <c r="F15" s="41">
        <v>9</v>
      </c>
      <c r="G15" s="219">
        <f t="shared" si="0"/>
        <v>184</v>
      </c>
      <c r="H15" s="41">
        <v>10</v>
      </c>
      <c r="I15" s="41">
        <v>8</v>
      </c>
      <c r="J15" s="41">
        <v>3</v>
      </c>
      <c r="K15" s="219">
        <f t="shared" si="1"/>
        <v>21</v>
      </c>
      <c r="L15" s="41">
        <v>12</v>
      </c>
      <c r="M15" s="41">
        <v>31</v>
      </c>
      <c r="N15" s="41">
        <v>3</v>
      </c>
      <c r="O15" s="219">
        <f t="shared" si="2"/>
        <v>46</v>
      </c>
      <c r="P15" s="41">
        <v>1</v>
      </c>
      <c r="Q15" s="41">
        <v>0</v>
      </c>
      <c r="R15" s="41">
        <v>0</v>
      </c>
      <c r="S15" s="219">
        <f t="shared" si="3"/>
        <v>1</v>
      </c>
      <c r="T15" s="41">
        <v>25</v>
      </c>
      <c r="U15" s="41">
        <v>29</v>
      </c>
      <c r="V15" s="41">
        <v>2</v>
      </c>
      <c r="W15" s="219">
        <f t="shared" si="4"/>
        <v>56</v>
      </c>
      <c r="X15" s="41">
        <v>0</v>
      </c>
      <c r="Y15" s="41">
        <v>1</v>
      </c>
      <c r="Z15" s="41">
        <v>0</v>
      </c>
      <c r="AA15" s="219">
        <f t="shared" si="5"/>
        <v>1</v>
      </c>
      <c r="AB15" s="41">
        <v>5</v>
      </c>
      <c r="AC15" s="41">
        <v>17</v>
      </c>
      <c r="AD15" s="41">
        <v>2</v>
      </c>
      <c r="AE15" s="219">
        <f t="shared" si="6"/>
        <v>24</v>
      </c>
      <c r="AF15" s="41">
        <v>17</v>
      </c>
      <c r="AG15" s="41">
        <v>35</v>
      </c>
      <c r="AH15" s="41">
        <v>2</v>
      </c>
      <c r="AI15" s="219">
        <f t="shared" si="7"/>
        <v>54</v>
      </c>
      <c r="AJ15" s="41">
        <v>0</v>
      </c>
      <c r="AK15" s="41">
        <v>5</v>
      </c>
      <c r="AL15" s="41">
        <v>5</v>
      </c>
      <c r="AM15" s="219">
        <f t="shared" si="8"/>
        <v>10</v>
      </c>
      <c r="AN15" s="41">
        <v>143</v>
      </c>
      <c r="AO15" s="41">
        <v>228</v>
      </c>
      <c r="AP15" s="41">
        <v>26</v>
      </c>
      <c r="AQ15" s="220">
        <v>397</v>
      </c>
      <c r="AR15" s="42"/>
    </row>
    <row r="16" spans="1:44" ht="20.100000000000001" customHeight="1" x14ac:dyDescent="0.2">
      <c r="A16" s="75" t="s">
        <v>55</v>
      </c>
      <c r="B16" s="76" t="s">
        <v>56</v>
      </c>
      <c r="C16" s="77" t="s">
        <v>187</v>
      </c>
      <c r="D16" s="41">
        <v>57</v>
      </c>
      <c r="E16" s="41">
        <v>62</v>
      </c>
      <c r="F16" s="41">
        <v>0</v>
      </c>
      <c r="G16" s="219">
        <f t="shared" si="0"/>
        <v>119</v>
      </c>
      <c r="H16" s="41">
        <v>13</v>
      </c>
      <c r="I16" s="41">
        <v>14</v>
      </c>
      <c r="J16" s="41">
        <v>0</v>
      </c>
      <c r="K16" s="219">
        <f t="shared" si="1"/>
        <v>27</v>
      </c>
      <c r="L16" s="41">
        <v>8</v>
      </c>
      <c r="M16" s="41">
        <v>14</v>
      </c>
      <c r="N16" s="41">
        <v>0</v>
      </c>
      <c r="O16" s="219">
        <f t="shared" si="2"/>
        <v>22</v>
      </c>
      <c r="P16" s="41">
        <v>0</v>
      </c>
      <c r="Q16" s="41">
        <v>0</v>
      </c>
      <c r="R16" s="41">
        <v>0</v>
      </c>
      <c r="S16" s="219">
        <f t="shared" si="3"/>
        <v>0</v>
      </c>
      <c r="T16" s="41">
        <v>11</v>
      </c>
      <c r="U16" s="41">
        <v>13</v>
      </c>
      <c r="V16" s="41">
        <v>0</v>
      </c>
      <c r="W16" s="219">
        <f t="shared" si="4"/>
        <v>24</v>
      </c>
      <c r="X16" s="41">
        <v>0</v>
      </c>
      <c r="Y16" s="41">
        <v>0</v>
      </c>
      <c r="Z16" s="41">
        <v>0</v>
      </c>
      <c r="AA16" s="219">
        <f t="shared" si="5"/>
        <v>0</v>
      </c>
      <c r="AB16" s="41">
        <v>0</v>
      </c>
      <c r="AC16" s="41">
        <v>0</v>
      </c>
      <c r="AD16" s="41">
        <v>0</v>
      </c>
      <c r="AE16" s="219">
        <f t="shared" si="6"/>
        <v>0</v>
      </c>
      <c r="AF16" s="41">
        <v>0</v>
      </c>
      <c r="AG16" s="41">
        <v>0</v>
      </c>
      <c r="AH16" s="41">
        <v>0</v>
      </c>
      <c r="AI16" s="219">
        <f t="shared" si="7"/>
        <v>0</v>
      </c>
      <c r="AJ16" s="41">
        <v>2</v>
      </c>
      <c r="AK16" s="41">
        <v>6</v>
      </c>
      <c r="AL16" s="41">
        <v>0</v>
      </c>
      <c r="AM16" s="219">
        <f t="shared" si="8"/>
        <v>8</v>
      </c>
      <c r="AN16" s="41">
        <v>91</v>
      </c>
      <c r="AO16" s="41">
        <v>109</v>
      </c>
      <c r="AP16" s="41">
        <v>0</v>
      </c>
      <c r="AQ16" s="220">
        <v>200</v>
      </c>
      <c r="AR16" s="42"/>
    </row>
    <row r="17" spans="1:44" ht="20.100000000000001" customHeight="1" x14ac:dyDescent="0.2">
      <c r="A17" s="75" t="s">
        <v>57</v>
      </c>
      <c r="B17" s="76" t="s">
        <v>58</v>
      </c>
      <c r="C17" s="77" t="s">
        <v>188</v>
      </c>
      <c r="D17" s="41">
        <v>9</v>
      </c>
      <c r="E17" s="41">
        <v>8</v>
      </c>
      <c r="F17" s="41">
        <v>0</v>
      </c>
      <c r="G17" s="219">
        <f t="shared" si="0"/>
        <v>17</v>
      </c>
      <c r="H17" s="41">
        <v>70</v>
      </c>
      <c r="I17" s="41">
        <v>115</v>
      </c>
      <c r="J17" s="41">
        <v>0</v>
      </c>
      <c r="K17" s="219">
        <f t="shared" si="1"/>
        <v>185</v>
      </c>
      <c r="L17" s="41">
        <v>11</v>
      </c>
      <c r="M17" s="41">
        <v>15</v>
      </c>
      <c r="N17" s="41">
        <v>0</v>
      </c>
      <c r="O17" s="219">
        <f t="shared" si="2"/>
        <v>26</v>
      </c>
      <c r="P17" s="41">
        <v>0</v>
      </c>
      <c r="Q17" s="41">
        <v>0</v>
      </c>
      <c r="R17" s="41">
        <v>0</v>
      </c>
      <c r="S17" s="219">
        <f t="shared" si="3"/>
        <v>0</v>
      </c>
      <c r="T17" s="41">
        <v>15</v>
      </c>
      <c r="U17" s="41">
        <v>18</v>
      </c>
      <c r="V17" s="41">
        <v>0</v>
      </c>
      <c r="W17" s="219">
        <f t="shared" si="4"/>
        <v>33</v>
      </c>
      <c r="X17" s="41">
        <v>1</v>
      </c>
      <c r="Y17" s="41">
        <v>0</v>
      </c>
      <c r="Z17" s="41">
        <v>0</v>
      </c>
      <c r="AA17" s="219">
        <f t="shared" si="5"/>
        <v>1</v>
      </c>
      <c r="AB17" s="41">
        <v>3</v>
      </c>
      <c r="AC17" s="41">
        <v>6</v>
      </c>
      <c r="AD17" s="41">
        <v>0</v>
      </c>
      <c r="AE17" s="219">
        <f t="shared" si="6"/>
        <v>9</v>
      </c>
      <c r="AF17" s="41">
        <v>0</v>
      </c>
      <c r="AG17" s="41">
        <v>3</v>
      </c>
      <c r="AH17" s="41">
        <v>0</v>
      </c>
      <c r="AI17" s="219">
        <f t="shared" si="7"/>
        <v>3</v>
      </c>
      <c r="AJ17" s="41">
        <v>2</v>
      </c>
      <c r="AK17" s="41">
        <v>2</v>
      </c>
      <c r="AL17" s="41">
        <v>0</v>
      </c>
      <c r="AM17" s="219">
        <f t="shared" si="8"/>
        <v>4</v>
      </c>
      <c r="AN17" s="41">
        <v>111</v>
      </c>
      <c r="AO17" s="41">
        <v>167</v>
      </c>
      <c r="AP17" s="41">
        <v>0</v>
      </c>
      <c r="AQ17" s="220">
        <v>278</v>
      </c>
      <c r="AR17" s="42"/>
    </row>
    <row r="18" spans="1:44" ht="20.100000000000001" customHeight="1" x14ac:dyDescent="0.2">
      <c r="A18" s="75" t="s">
        <v>59</v>
      </c>
      <c r="B18" s="76" t="s">
        <v>60</v>
      </c>
      <c r="C18" s="77" t="s">
        <v>187</v>
      </c>
      <c r="D18" s="41">
        <v>65</v>
      </c>
      <c r="E18" s="41">
        <v>108</v>
      </c>
      <c r="F18" s="41">
        <v>0</v>
      </c>
      <c r="G18" s="219">
        <f t="shared" si="0"/>
        <v>173</v>
      </c>
      <c r="H18" s="41">
        <v>4</v>
      </c>
      <c r="I18" s="41">
        <v>16</v>
      </c>
      <c r="J18" s="41">
        <v>0</v>
      </c>
      <c r="K18" s="219">
        <f t="shared" si="1"/>
        <v>20</v>
      </c>
      <c r="L18" s="41">
        <v>29</v>
      </c>
      <c r="M18" s="41">
        <v>57</v>
      </c>
      <c r="N18" s="41">
        <v>0</v>
      </c>
      <c r="O18" s="219">
        <f t="shared" si="2"/>
        <v>86</v>
      </c>
      <c r="P18" s="41">
        <v>0</v>
      </c>
      <c r="Q18" s="41">
        <v>0</v>
      </c>
      <c r="R18" s="41">
        <v>0</v>
      </c>
      <c r="S18" s="219">
        <f t="shared" si="3"/>
        <v>0</v>
      </c>
      <c r="T18" s="41">
        <v>27</v>
      </c>
      <c r="U18" s="41">
        <v>45</v>
      </c>
      <c r="V18" s="41">
        <v>0</v>
      </c>
      <c r="W18" s="219">
        <f t="shared" si="4"/>
        <v>72</v>
      </c>
      <c r="X18" s="41">
        <v>0</v>
      </c>
      <c r="Y18" s="41">
        <v>0</v>
      </c>
      <c r="Z18" s="41">
        <v>0</v>
      </c>
      <c r="AA18" s="219">
        <f t="shared" si="5"/>
        <v>0</v>
      </c>
      <c r="AB18" s="41">
        <v>3</v>
      </c>
      <c r="AC18" s="41">
        <v>12</v>
      </c>
      <c r="AD18" s="41">
        <v>0</v>
      </c>
      <c r="AE18" s="219">
        <f t="shared" si="6"/>
        <v>15</v>
      </c>
      <c r="AF18" s="41">
        <v>0</v>
      </c>
      <c r="AG18" s="41">
        <v>0</v>
      </c>
      <c r="AH18" s="41">
        <v>0</v>
      </c>
      <c r="AI18" s="219">
        <f t="shared" si="7"/>
        <v>0</v>
      </c>
      <c r="AJ18" s="41">
        <v>3</v>
      </c>
      <c r="AK18" s="41">
        <v>2</v>
      </c>
      <c r="AL18" s="41">
        <v>0</v>
      </c>
      <c r="AM18" s="219">
        <f t="shared" si="8"/>
        <v>5</v>
      </c>
      <c r="AN18" s="41">
        <v>131</v>
      </c>
      <c r="AO18" s="41">
        <v>240</v>
      </c>
      <c r="AP18" s="41">
        <v>0</v>
      </c>
      <c r="AQ18" s="220">
        <v>371</v>
      </c>
      <c r="AR18" s="42"/>
    </row>
    <row r="19" spans="1:44" ht="20.100000000000001" customHeight="1" x14ac:dyDescent="0.2">
      <c r="A19" s="75" t="s">
        <v>59</v>
      </c>
      <c r="B19" s="76" t="s">
        <v>61</v>
      </c>
      <c r="C19" s="77" t="s">
        <v>188</v>
      </c>
      <c r="D19" s="41">
        <v>87</v>
      </c>
      <c r="E19" s="41">
        <v>86</v>
      </c>
      <c r="F19" s="41">
        <v>0</v>
      </c>
      <c r="G19" s="219">
        <f t="shared" si="0"/>
        <v>173</v>
      </c>
      <c r="H19" s="41">
        <v>8</v>
      </c>
      <c r="I19" s="41">
        <v>11</v>
      </c>
      <c r="J19" s="41">
        <v>0</v>
      </c>
      <c r="K19" s="219">
        <f t="shared" si="1"/>
        <v>19</v>
      </c>
      <c r="L19" s="41">
        <v>56</v>
      </c>
      <c r="M19" s="41">
        <v>131</v>
      </c>
      <c r="N19" s="41">
        <v>0</v>
      </c>
      <c r="O19" s="219">
        <f t="shared" si="2"/>
        <v>187</v>
      </c>
      <c r="P19" s="41">
        <v>1</v>
      </c>
      <c r="Q19" s="41">
        <v>0</v>
      </c>
      <c r="R19" s="41">
        <v>0</v>
      </c>
      <c r="S19" s="219">
        <f t="shared" si="3"/>
        <v>1</v>
      </c>
      <c r="T19" s="41">
        <v>37</v>
      </c>
      <c r="U19" s="41">
        <v>49</v>
      </c>
      <c r="V19" s="41">
        <v>0</v>
      </c>
      <c r="W19" s="219">
        <f t="shared" si="4"/>
        <v>86</v>
      </c>
      <c r="X19" s="41">
        <v>0</v>
      </c>
      <c r="Y19" s="41">
        <v>0</v>
      </c>
      <c r="Z19" s="41">
        <v>0</v>
      </c>
      <c r="AA19" s="219">
        <f t="shared" si="5"/>
        <v>0</v>
      </c>
      <c r="AB19" s="41">
        <v>8</v>
      </c>
      <c r="AC19" s="41">
        <v>12</v>
      </c>
      <c r="AD19" s="41">
        <v>0</v>
      </c>
      <c r="AE19" s="219">
        <f t="shared" si="6"/>
        <v>20</v>
      </c>
      <c r="AF19" s="41">
        <v>9</v>
      </c>
      <c r="AG19" s="41">
        <v>32</v>
      </c>
      <c r="AH19" s="41">
        <v>0</v>
      </c>
      <c r="AI19" s="219">
        <f t="shared" si="7"/>
        <v>41</v>
      </c>
      <c r="AJ19" s="41">
        <v>10</v>
      </c>
      <c r="AK19" s="41">
        <v>9</v>
      </c>
      <c r="AL19" s="41">
        <v>0</v>
      </c>
      <c r="AM19" s="219">
        <f t="shared" si="8"/>
        <v>19</v>
      </c>
      <c r="AN19" s="41">
        <v>216</v>
      </c>
      <c r="AO19" s="41">
        <v>330</v>
      </c>
      <c r="AP19" s="41">
        <v>0</v>
      </c>
      <c r="AQ19" s="220">
        <v>546</v>
      </c>
      <c r="AR19" s="42"/>
    </row>
    <row r="20" spans="1:44" ht="20.100000000000001" customHeight="1" x14ac:dyDescent="0.2">
      <c r="A20" s="75" t="s">
        <v>59</v>
      </c>
      <c r="B20" s="76" t="s">
        <v>62</v>
      </c>
      <c r="C20" s="77" t="s">
        <v>188</v>
      </c>
      <c r="D20" s="41">
        <v>130</v>
      </c>
      <c r="E20" s="41">
        <v>109</v>
      </c>
      <c r="F20" s="41">
        <v>1</v>
      </c>
      <c r="G20" s="219">
        <f t="shared" si="0"/>
        <v>240</v>
      </c>
      <c r="H20" s="41">
        <v>0</v>
      </c>
      <c r="I20" s="41">
        <v>3</v>
      </c>
      <c r="J20" s="41">
        <v>0</v>
      </c>
      <c r="K20" s="219">
        <f t="shared" si="1"/>
        <v>3</v>
      </c>
      <c r="L20" s="41">
        <v>12</v>
      </c>
      <c r="M20" s="41">
        <v>26</v>
      </c>
      <c r="N20" s="41">
        <v>0</v>
      </c>
      <c r="O20" s="219">
        <f t="shared" si="2"/>
        <v>38</v>
      </c>
      <c r="P20" s="41">
        <v>10</v>
      </c>
      <c r="Q20" s="41">
        <v>21</v>
      </c>
      <c r="R20" s="41">
        <v>0</v>
      </c>
      <c r="S20" s="219">
        <f t="shared" si="3"/>
        <v>31</v>
      </c>
      <c r="T20" s="41">
        <v>32</v>
      </c>
      <c r="U20" s="41">
        <v>57</v>
      </c>
      <c r="V20" s="41">
        <v>0</v>
      </c>
      <c r="W20" s="219">
        <f t="shared" si="4"/>
        <v>89</v>
      </c>
      <c r="X20" s="41">
        <v>0</v>
      </c>
      <c r="Y20" s="41">
        <v>0</v>
      </c>
      <c r="Z20" s="41">
        <v>0</v>
      </c>
      <c r="AA20" s="219">
        <f t="shared" si="5"/>
        <v>0</v>
      </c>
      <c r="AB20" s="41">
        <v>4</v>
      </c>
      <c r="AC20" s="41">
        <v>6</v>
      </c>
      <c r="AD20" s="41">
        <v>0</v>
      </c>
      <c r="AE20" s="219">
        <f t="shared" si="6"/>
        <v>10</v>
      </c>
      <c r="AF20" s="41">
        <v>0</v>
      </c>
      <c r="AG20" s="41">
        <v>1</v>
      </c>
      <c r="AH20" s="41">
        <v>0</v>
      </c>
      <c r="AI20" s="219">
        <f t="shared" si="7"/>
        <v>1</v>
      </c>
      <c r="AJ20" s="41">
        <v>3</v>
      </c>
      <c r="AK20" s="41">
        <v>0</v>
      </c>
      <c r="AL20" s="41">
        <v>0</v>
      </c>
      <c r="AM20" s="219">
        <f t="shared" si="8"/>
        <v>3</v>
      </c>
      <c r="AN20" s="41">
        <v>191</v>
      </c>
      <c r="AO20" s="41">
        <v>223</v>
      </c>
      <c r="AP20" s="41">
        <v>1</v>
      </c>
      <c r="AQ20" s="220">
        <v>415</v>
      </c>
      <c r="AR20" s="42"/>
    </row>
    <row r="21" spans="1:44" ht="20.100000000000001" customHeight="1" x14ac:dyDescent="0.2">
      <c r="A21" s="75" t="s">
        <v>63</v>
      </c>
      <c r="B21" s="76" t="s">
        <v>64</v>
      </c>
      <c r="C21" s="77" t="s">
        <v>187</v>
      </c>
      <c r="D21" s="41">
        <v>102</v>
      </c>
      <c r="E21" s="41">
        <v>124</v>
      </c>
      <c r="F21" s="41">
        <v>0</v>
      </c>
      <c r="G21" s="219">
        <f t="shared" si="0"/>
        <v>226</v>
      </c>
      <c r="H21" s="41">
        <v>11</v>
      </c>
      <c r="I21" s="41">
        <v>22</v>
      </c>
      <c r="J21" s="41">
        <v>0</v>
      </c>
      <c r="K21" s="219">
        <f t="shared" si="1"/>
        <v>33</v>
      </c>
      <c r="L21" s="41">
        <v>16</v>
      </c>
      <c r="M21" s="41">
        <v>7</v>
      </c>
      <c r="N21" s="41">
        <v>0</v>
      </c>
      <c r="O21" s="219">
        <f t="shared" si="2"/>
        <v>23</v>
      </c>
      <c r="P21" s="41">
        <v>3</v>
      </c>
      <c r="Q21" s="41">
        <v>0</v>
      </c>
      <c r="R21" s="41">
        <v>0</v>
      </c>
      <c r="S21" s="219">
        <f t="shared" si="3"/>
        <v>3</v>
      </c>
      <c r="T21" s="41">
        <v>35</v>
      </c>
      <c r="U21" s="41">
        <v>47</v>
      </c>
      <c r="V21" s="41">
        <v>0</v>
      </c>
      <c r="W21" s="219">
        <f t="shared" si="4"/>
        <v>82</v>
      </c>
      <c r="X21" s="41">
        <v>0</v>
      </c>
      <c r="Y21" s="41">
        <v>0</v>
      </c>
      <c r="Z21" s="41">
        <v>0</v>
      </c>
      <c r="AA21" s="219">
        <f t="shared" si="5"/>
        <v>0</v>
      </c>
      <c r="AB21" s="41">
        <v>4</v>
      </c>
      <c r="AC21" s="41">
        <v>7</v>
      </c>
      <c r="AD21" s="41">
        <v>0</v>
      </c>
      <c r="AE21" s="219">
        <f t="shared" si="6"/>
        <v>11</v>
      </c>
      <c r="AF21" s="41">
        <v>0</v>
      </c>
      <c r="AG21" s="41">
        <v>0</v>
      </c>
      <c r="AH21" s="41">
        <v>0</v>
      </c>
      <c r="AI21" s="219">
        <f t="shared" si="7"/>
        <v>0</v>
      </c>
      <c r="AJ21" s="41">
        <v>4</v>
      </c>
      <c r="AK21" s="41">
        <v>2</v>
      </c>
      <c r="AL21" s="41">
        <v>0</v>
      </c>
      <c r="AM21" s="219">
        <f t="shared" si="8"/>
        <v>6</v>
      </c>
      <c r="AN21" s="41">
        <v>175</v>
      </c>
      <c r="AO21" s="41">
        <v>209</v>
      </c>
      <c r="AP21" s="41">
        <v>0</v>
      </c>
      <c r="AQ21" s="220">
        <v>384</v>
      </c>
      <c r="AR21" s="42"/>
    </row>
    <row r="22" spans="1:44" ht="20.100000000000001" customHeight="1" x14ac:dyDescent="0.2">
      <c r="A22" s="75" t="s">
        <v>65</v>
      </c>
      <c r="B22" s="76" t="s">
        <v>66</v>
      </c>
      <c r="C22" s="77" t="s">
        <v>187</v>
      </c>
      <c r="D22" s="41">
        <v>78</v>
      </c>
      <c r="E22" s="41">
        <v>71</v>
      </c>
      <c r="F22" s="41">
        <v>0</v>
      </c>
      <c r="G22" s="219">
        <f t="shared" si="0"/>
        <v>149</v>
      </c>
      <c r="H22" s="41">
        <v>4</v>
      </c>
      <c r="I22" s="41">
        <v>5</v>
      </c>
      <c r="J22" s="41">
        <v>0</v>
      </c>
      <c r="K22" s="219">
        <f t="shared" si="1"/>
        <v>9</v>
      </c>
      <c r="L22" s="41">
        <v>3</v>
      </c>
      <c r="M22" s="41">
        <v>6</v>
      </c>
      <c r="N22" s="41">
        <v>0</v>
      </c>
      <c r="O22" s="219">
        <f t="shared" si="2"/>
        <v>9</v>
      </c>
      <c r="P22" s="41">
        <v>0</v>
      </c>
      <c r="Q22" s="41">
        <v>0</v>
      </c>
      <c r="R22" s="41">
        <v>0</v>
      </c>
      <c r="S22" s="219">
        <f t="shared" si="3"/>
        <v>0</v>
      </c>
      <c r="T22" s="41">
        <v>10</v>
      </c>
      <c r="U22" s="41">
        <v>15</v>
      </c>
      <c r="V22" s="41">
        <v>0</v>
      </c>
      <c r="W22" s="219">
        <f t="shared" si="4"/>
        <v>25</v>
      </c>
      <c r="X22" s="41">
        <v>0</v>
      </c>
      <c r="Y22" s="41">
        <v>0</v>
      </c>
      <c r="Z22" s="41">
        <v>0</v>
      </c>
      <c r="AA22" s="219">
        <f t="shared" si="5"/>
        <v>0</v>
      </c>
      <c r="AB22" s="41">
        <v>5</v>
      </c>
      <c r="AC22" s="41">
        <v>3</v>
      </c>
      <c r="AD22" s="41">
        <v>0</v>
      </c>
      <c r="AE22" s="219">
        <f t="shared" si="6"/>
        <v>8</v>
      </c>
      <c r="AF22" s="41">
        <v>0</v>
      </c>
      <c r="AG22" s="41">
        <v>6</v>
      </c>
      <c r="AH22" s="41">
        <v>0</v>
      </c>
      <c r="AI22" s="219">
        <f t="shared" si="7"/>
        <v>6</v>
      </c>
      <c r="AJ22" s="41">
        <v>0</v>
      </c>
      <c r="AK22" s="41">
        <v>5</v>
      </c>
      <c r="AL22" s="41">
        <v>0</v>
      </c>
      <c r="AM22" s="219">
        <f t="shared" si="8"/>
        <v>5</v>
      </c>
      <c r="AN22" s="41">
        <v>100</v>
      </c>
      <c r="AO22" s="41">
        <v>111</v>
      </c>
      <c r="AP22" s="41">
        <v>0</v>
      </c>
      <c r="AQ22" s="220">
        <v>211</v>
      </c>
      <c r="AR22" s="42"/>
    </row>
    <row r="23" spans="1:44" ht="20.100000000000001" customHeight="1" x14ac:dyDescent="0.2">
      <c r="A23" s="75" t="s">
        <v>65</v>
      </c>
      <c r="B23" s="76" t="s">
        <v>67</v>
      </c>
      <c r="C23" s="77" t="s">
        <v>187</v>
      </c>
      <c r="D23" s="41">
        <v>59</v>
      </c>
      <c r="E23" s="41">
        <v>83</v>
      </c>
      <c r="F23" s="41">
        <v>0</v>
      </c>
      <c r="G23" s="219">
        <f t="shared" si="0"/>
        <v>142</v>
      </c>
      <c r="H23" s="41">
        <v>7</v>
      </c>
      <c r="I23" s="41">
        <v>24</v>
      </c>
      <c r="J23" s="41">
        <v>0</v>
      </c>
      <c r="K23" s="219">
        <f t="shared" si="1"/>
        <v>31</v>
      </c>
      <c r="L23" s="41">
        <v>33</v>
      </c>
      <c r="M23" s="41">
        <v>35</v>
      </c>
      <c r="N23" s="41">
        <v>0</v>
      </c>
      <c r="O23" s="219">
        <f t="shared" si="2"/>
        <v>68</v>
      </c>
      <c r="P23" s="41">
        <v>0</v>
      </c>
      <c r="Q23" s="41">
        <v>0</v>
      </c>
      <c r="R23" s="41">
        <v>0</v>
      </c>
      <c r="S23" s="219">
        <f t="shared" si="3"/>
        <v>0</v>
      </c>
      <c r="T23" s="41">
        <v>33</v>
      </c>
      <c r="U23" s="41">
        <v>77</v>
      </c>
      <c r="V23" s="41">
        <v>0</v>
      </c>
      <c r="W23" s="219">
        <f t="shared" si="4"/>
        <v>110</v>
      </c>
      <c r="X23" s="41">
        <v>0</v>
      </c>
      <c r="Y23" s="41">
        <v>0</v>
      </c>
      <c r="Z23" s="41">
        <v>0</v>
      </c>
      <c r="AA23" s="219">
        <f t="shared" si="5"/>
        <v>0</v>
      </c>
      <c r="AB23" s="41">
        <v>6</v>
      </c>
      <c r="AC23" s="41">
        <v>6</v>
      </c>
      <c r="AD23" s="41">
        <v>0</v>
      </c>
      <c r="AE23" s="219">
        <f t="shared" si="6"/>
        <v>12</v>
      </c>
      <c r="AF23" s="41">
        <v>0</v>
      </c>
      <c r="AG23" s="41">
        <v>7</v>
      </c>
      <c r="AH23" s="41">
        <v>0</v>
      </c>
      <c r="AI23" s="219">
        <f t="shared" si="7"/>
        <v>7</v>
      </c>
      <c r="AJ23" s="41">
        <v>1</v>
      </c>
      <c r="AK23" s="41">
        <v>3</v>
      </c>
      <c r="AL23" s="41">
        <v>0</v>
      </c>
      <c r="AM23" s="219">
        <f t="shared" si="8"/>
        <v>4</v>
      </c>
      <c r="AN23" s="41">
        <v>139</v>
      </c>
      <c r="AO23" s="41">
        <v>235</v>
      </c>
      <c r="AP23" s="41">
        <v>0</v>
      </c>
      <c r="AQ23" s="220">
        <v>374</v>
      </c>
      <c r="AR23" s="42"/>
    </row>
    <row r="24" spans="1:44" ht="20.100000000000001" customHeight="1" x14ac:dyDescent="0.2">
      <c r="A24" s="75" t="s">
        <v>65</v>
      </c>
      <c r="B24" s="76" t="s">
        <v>68</v>
      </c>
      <c r="C24" s="77" t="s">
        <v>188</v>
      </c>
      <c r="D24" s="41">
        <v>129</v>
      </c>
      <c r="E24" s="41">
        <v>203</v>
      </c>
      <c r="F24" s="41">
        <v>2</v>
      </c>
      <c r="G24" s="219">
        <f t="shared" si="0"/>
        <v>334</v>
      </c>
      <c r="H24" s="41">
        <v>8</v>
      </c>
      <c r="I24" s="41">
        <v>9</v>
      </c>
      <c r="J24" s="41">
        <v>0</v>
      </c>
      <c r="K24" s="219">
        <f t="shared" si="1"/>
        <v>17</v>
      </c>
      <c r="L24" s="41">
        <v>12</v>
      </c>
      <c r="M24" s="41">
        <v>39</v>
      </c>
      <c r="N24" s="41">
        <v>0</v>
      </c>
      <c r="O24" s="219">
        <f t="shared" si="2"/>
        <v>51</v>
      </c>
      <c r="P24" s="41">
        <v>0</v>
      </c>
      <c r="Q24" s="41">
        <v>0</v>
      </c>
      <c r="R24" s="41">
        <v>0</v>
      </c>
      <c r="S24" s="219">
        <f t="shared" si="3"/>
        <v>0</v>
      </c>
      <c r="T24" s="41">
        <v>44</v>
      </c>
      <c r="U24" s="41">
        <v>79</v>
      </c>
      <c r="V24" s="41">
        <v>0</v>
      </c>
      <c r="W24" s="219">
        <f t="shared" si="4"/>
        <v>123</v>
      </c>
      <c r="X24" s="41">
        <v>0</v>
      </c>
      <c r="Y24" s="41">
        <v>0</v>
      </c>
      <c r="Z24" s="41">
        <v>0</v>
      </c>
      <c r="AA24" s="219">
        <f t="shared" si="5"/>
        <v>0</v>
      </c>
      <c r="AB24" s="41">
        <v>5</v>
      </c>
      <c r="AC24" s="41">
        <v>15</v>
      </c>
      <c r="AD24" s="41">
        <v>0</v>
      </c>
      <c r="AE24" s="219">
        <f t="shared" si="6"/>
        <v>20</v>
      </c>
      <c r="AF24" s="41">
        <v>4</v>
      </c>
      <c r="AG24" s="41">
        <v>3</v>
      </c>
      <c r="AH24" s="41">
        <v>0</v>
      </c>
      <c r="AI24" s="219">
        <f t="shared" si="7"/>
        <v>7</v>
      </c>
      <c r="AJ24" s="41">
        <v>1</v>
      </c>
      <c r="AK24" s="41">
        <v>5</v>
      </c>
      <c r="AL24" s="41">
        <v>0</v>
      </c>
      <c r="AM24" s="219">
        <f t="shared" si="8"/>
        <v>6</v>
      </c>
      <c r="AN24" s="41">
        <v>203</v>
      </c>
      <c r="AO24" s="41">
        <v>353</v>
      </c>
      <c r="AP24" s="41">
        <v>2</v>
      </c>
      <c r="AQ24" s="220">
        <v>558</v>
      </c>
      <c r="AR24" s="42"/>
    </row>
    <row r="25" spans="1:44" ht="20.100000000000001" customHeight="1" x14ac:dyDescent="0.2">
      <c r="A25" s="75" t="s">
        <v>69</v>
      </c>
      <c r="B25" s="76" t="s">
        <v>70</v>
      </c>
      <c r="C25" s="77" t="s">
        <v>187</v>
      </c>
      <c r="D25" s="41">
        <v>123</v>
      </c>
      <c r="E25" s="41">
        <v>151</v>
      </c>
      <c r="F25" s="41">
        <v>0</v>
      </c>
      <c r="G25" s="219">
        <f t="shared" si="0"/>
        <v>274</v>
      </c>
      <c r="H25" s="41">
        <v>4</v>
      </c>
      <c r="I25" s="41">
        <v>18</v>
      </c>
      <c r="J25" s="41">
        <v>0</v>
      </c>
      <c r="K25" s="219">
        <f t="shared" si="1"/>
        <v>22</v>
      </c>
      <c r="L25" s="41">
        <v>7</v>
      </c>
      <c r="M25" s="41">
        <v>20</v>
      </c>
      <c r="N25" s="41">
        <v>0</v>
      </c>
      <c r="O25" s="219">
        <f t="shared" si="2"/>
        <v>27</v>
      </c>
      <c r="P25" s="41">
        <v>1</v>
      </c>
      <c r="Q25" s="41">
        <v>1</v>
      </c>
      <c r="R25" s="41">
        <v>0</v>
      </c>
      <c r="S25" s="219">
        <f t="shared" si="3"/>
        <v>2</v>
      </c>
      <c r="T25" s="41">
        <v>44</v>
      </c>
      <c r="U25" s="41">
        <v>56</v>
      </c>
      <c r="V25" s="41">
        <v>0</v>
      </c>
      <c r="W25" s="219">
        <f t="shared" si="4"/>
        <v>100</v>
      </c>
      <c r="X25" s="41">
        <v>0</v>
      </c>
      <c r="Y25" s="41">
        <v>1</v>
      </c>
      <c r="Z25" s="41">
        <v>0</v>
      </c>
      <c r="AA25" s="219">
        <f t="shared" si="5"/>
        <v>1</v>
      </c>
      <c r="AB25" s="41">
        <v>0</v>
      </c>
      <c r="AC25" s="41">
        <v>0</v>
      </c>
      <c r="AD25" s="41">
        <v>0</v>
      </c>
      <c r="AE25" s="219">
        <f t="shared" si="6"/>
        <v>0</v>
      </c>
      <c r="AF25" s="41">
        <v>0</v>
      </c>
      <c r="AG25" s="41">
        <v>0</v>
      </c>
      <c r="AH25" s="41">
        <v>0</v>
      </c>
      <c r="AI25" s="219">
        <f t="shared" si="7"/>
        <v>0</v>
      </c>
      <c r="AJ25" s="41">
        <v>2</v>
      </c>
      <c r="AK25" s="41">
        <v>6</v>
      </c>
      <c r="AL25" s="41">
        <v>0</v>
      </c>
      <c r="AM25" s="219">
        <f t="shared" si="8"/>
        <v>8</v>
      </c>
      <c r="AN25" s="41">
        <v>181</v>
      </c>
      <c r="AO25" s="41">
        <v>253</v>
      </c>
      <c r="AP25" s="41">
        <v>0</v>
      </c>
      <c r="AQ25" s="220">
        <v>434</v>
      </c>
      <c r="AR25" s="42"/>
    </row>
    <row r="26" spans="1:44" ht="20.100000000000001" customHeight="1" x14ac:dyDescent="0.2">
      <c r="A26" s="75" t="s">
        <v>71</v>
      </c>
      <c r="B26" s="76" t="s">
        <v>72</v>
      </c>
      <c r="C26" s="77" t="s">
        <v>187</v>
      </c>
      <c r="D26" s="41">
        <v>117</v>
      </c>
      <c r="E26" s="41">
        <v>133</v>
      </c>
      <c r="F26" s="41">
        <v>0</v>
      </c>
      <c r="G26" s="219">
        <f t="shared" si="0"/>
        <v>250</v>
      </c>
      <c r="H26" s="41">
        <v>3</v>
      </c>
      <c r="I26" s="41">
        <v>9</v>
      </c>
      <c r="J26" s="41">
        <v>0</v>
      </c>
      <c r="K26" s="219">
        <f t="shared" si="1"/>
        <v>12</v>
      </c>
      <c r="L26" s="41">
        <v>10</v>
      </c>
      <c r="M26" s="41">
        <v>17</v>
      </c>
      <c r="N26" s="41">
        <v>0</v>
      </c>
      <c r="O26" s="219">
        <f t="shared" si="2"/>
        <v>27</v>
      </c>
      <c r="P26" s="41">
        <v>2</v>
      </c>
      <c r="Q26" s="41">
        <v>1</v>
      </c>
      <c r="R26" s="41">
        <v>0</v>
      </c>
      <c r="S26" s="219">
        <f t="shared" si="3"/>
        <v>3</v>
      </c>
      <c r="T26" s="41">
        <v>18</v>
      </c>
      <c r="U26" s="41">
        <v>16</v>
      </c>
      <c r="V26" s="41">
        <v>0</v>
      </c>
      <c r="W26" s="219">
        <f t="shared" si="4"/>
        <v>34</v>
      </c>
      <c r="X26" s="41">
        <v>1</v>
      </c>
      <c r="Y26" s="41">
        <v>0</v>
      </c>
      <c r="Z26" s="41">
        <v>0</v>
      </c>
      <c r="AA26" s="219">
        <f t="shared" si="5"/>
        <v>1</v>
      </c>
      <c r="AB26" s="41">
        <v>2</v>
      </c>
      <c r="AC26" s="41">
        <v>0</v>
      </c>
      <c r="AD26" s="41">
        <v>0</v>
      </c>
      <c r="AE26" s="219">
        <f t="shared" si="6"/>
        <v>2</v>
      </c>
      <c r="AF26" s="41">
        <v>0</v>
      </c>
      <c r="AG26" s="41">
        <v>0</v>
      </c>
      <c r="AH26" s="41">
        <v>0</v>
      </c>
      <c r="AI26" s="219">
        <f t="shared" si="7"/>
        <v>0</v>
      </c>
      <c r="AJ26" s="41">
        <v>0</v>
      </c>
      <c r="AK26" s="41">
        <v>5</v>
      </c>
      <c r="AL26" s="41">
        <v>0</v>
      </c>
      <c r="AM26" s="219">
        <f t="shared" si="8"/>
        <v>5</v>
      </c>
      <c r="AN26" s="41">
        <v>153</v>
      </c>
      <c r="AO26" s="41">
        <v>181</v>
      </c>
      <c r="AP26" s="41">
        <v>0</v>
      </c>
      <c r="AQ26" s="220">
        <v>334</v>
      </c>
      <c r="AR26" s="42"/>
    </row>
    <row r="27" spans="1:44" ht="20.100000000000001" customHeight="1" x14ac:dyDescent="0.2">
      <c r="A27" s="75" t="s">
        <v>73</v>
      </c>
      <c r="B27" s="76" t="s">
        <v>74</v>
      </c>
      <c r="C27" s="77" t="s">
        <v>187</v>
      </c>
      <c r="D27" s="41">
        <v>94</v>
      </c>
      <c r="E27" s="41">
        <v>117</v>
      </c>
      <c r="F27" s="41">
        <v>0</v>
      </c>
      <c r="G27" s="219">
        <f t="shared" si="0"/>
        <v>211</v>
      </c>
      <c r="H27" s="41">
        <v>1</v>
      </c>
      <c r="I27" s="41">
        <v>2</v>
      </c>
      <c r="J27" s="41">
        <v>0</v>
      </c>
      <c r="K27" s="219">
        <f t="shared" si="1"/>
        <v>3</v>
      </c>
      <c r="L27" s="41">
        <v>4</v>
      </c>
      <c r="M27" s="41">
        <v>7</v>
      </c>
      <c r="N27" s="41">
        <v>0</v>
      </c>
      <c r="O27" s="219">
        <f t="shared" si="2"/>
        <v>11</v>
      </c>
      <c r="P27" s="41">
        <v>0</v>
      </c>
      <c r="Q27" s="41">
        <v>0</v>
      </c>
      <c r="R27" s="41">
        <v>0</v>
      </c>
      <c r="S27" s="219">
        <f t="shared" si="3"/>
        <v>0</v>
      </c>
      <c r="T27" s="41">
        <v>8</v>
      </c>
      <c r="U27" s="41">
        <v>12</v>
      </c>
      <c r="V27" s="41">
        <v>0</v>
      </c>
      <c r="W27" s="219">
        <f t="shared" si="4"/>
        <v>20</v>
      </c>
      <c r="X27" s="41">
        <v>0</v>
      </c>
      <c r="Y27" s="41">
        <v>0</v>
      </c>
      <c r="Z27" s="41">
        <v>0</v>
      </c>
      <c r="AA27" s="219">
        <f t="shared" si="5"/>
        <v>0</v>
      </c>
      <c r="AB27" s="41">
        <v>6</v>
      </c>
      <c r="AC27" s="41">
        <v>4</v>
      </c>
      <c r="AD27" s="41">
        <v>0</v>
      </c>
      <c r="AE27" s="219">
        <f t="shared" si="6"/>
        <v>10</v>
      </c>
      <c r="AF27" s="41">
        <v>1</v>
      </c>
      <c r="AG27" s="41">
        <v>0</v>
      </c>
      <c r="AH27" s="41">
        <v>0</v>
      </c>
      <c r="AI27" s="219">
        <f t="shared" si="7"/>
        <v>1</v>
      </c>
      <c r="AJ27" s="41">
        <v>2</v>
      </c>
      <c r="AK27" s="41">
        <v>2</v>
      </c>
      <c r="AL27" s="41">
        <v>0</v>
      </c>
      <c r="AM27" s="219">
        <f t="shared" si="8"/>
        <v>4</v>
      </c>
      <c r="AN27" s="41">
        <v>116</v>
      </c>
      <c r="AO27" s="41">
        <v>144</v>
      </c>
      <c r="AP27" s="41">
        <v>0</v>
      </c>
      <c r="AQ27" s="220">
        <v>260</v>
      </c>
      <c r="AR27" s="42"/>
    </row>
    <row r="28" spans="1:44" ht="20.100000000000001" customHeight="1" x14ac:dyDescent="0.2">
      <c r="A28" s="75" t="s">
        <v>73</v>
      </c>
      <c r="B28" s="76" t="s">
        <v>75</v>
      </c>
      <c r="C28" s="77" t="s">
        <v>187</v>
      </c>
      <c r="D28" s="41">
        <v>151</v>
      </c>
      <c r="E28" s="41">
        <v>177</v>
      </c>
      <c r="F28" s="41">
        <v>0</v>
      </c>
      <c r="G28" s="219">
        <f t="shared" si="0"/>
        <v>328</v>
      </c>
      <c r="H28" s="41">
        <v>7</v>
      </c>
      <c r="I28" s="41">
        <v>10</v>
      </c>
      <c r="J28" s="41">
        <v>0</v>
      </c>
      <c r="K28" s="219">
        <f t="shared" si="1"/>
        <v>17</v>
      </c>
      <c r="L28" s="41">
        <v>11</v>
      </c>
      <c r="M28" s="41">
        <v>25</v>
      </c>
      <c r="N28" s="41">
        <v>0</v>
      </c>
      <c r="O28" s="219">
        <f t="shared" si="2"/>
        <v>36</v>
      </c>
      <c r="P28" s="41">
        <v>0</v>
      </c>
      <c r="Q28" s="41">
        <v>0</v>
      </c>
      <c r="R28" s="41">
        <v>0</v>
      </c>
      <c r="S28" s="219">
        <f t="shared" si="3"/>
        <v>0</v>
      </c>
      <c r="T28" s="41">
        <v>23</v>
      </c>
      <c r="U28" s="41">
        <v>44</v>
      </c>
      <c r="V28" s="41">
        <v>0</v>
      </c>
      <c r="W28" s="219">
        <f t="shared" si="4"/>
        <v>67</v>
      </c>
      <c r="X28" s="41">
        <v>1</v>
      </c>
      <c r="Y28" s="41">
        <v>0</v>
      </c>
      <c r="Z28" s="41">
        <v>0</v>
      </c>
      <c r="AA28" s="219">
        <f t="shared" si="5"/>
        <v>1</v>
      </c>
      <c r="AB28" s="41">
        <v>4</v>
      </c>
      <c r="AC28" s="41">
        <v>10</v>
      </c>
      <c r="AD28" s="41">
        <v>0</v>
      </c>
      <c r="AE28" s="219">
        <f t="shared" si="6"/>
        <v>14</v>
      </c>
      <c r="AF28" s="41">
        <v>3</v>
      </c>
      <c r="AG28" s="41">
        <v>5</v>
      </c>
      <c r="AH28" s="41">
        <v>0</v>
      </c>
      <c r="AI28" s="219">
        <f t="shared" si="7"/>
        <v>8</v>
      </c>
      <c r="AJ28" s="41">
        <v>0</v>
      </c>
      <c r="AK28" s="41">
        <v>0</v>
      </c>
      <c r="AL28" s="41">
        <v>0</v>
      </c>
      <c r="AM28" s="219">
        <f t="shared" si="8"/>
        <v>0</v>
      </c>
      <c r="AN28" s="41">
        <v>200</v>
      </c>
      <c r="AO28" s="41">
        <v>271</v>
      </c>
      <c r="AP28" s="41">
        <v>0</v>
      </c>
      <c r="AQ28" s="220">
        <v>471</v>
      </c>
      <c r="AR28" s="42"/>
    </row>
    <row r="29" spans="1:44" ht="20.100000000000001" customHeight="1" x14ac:dyDescent="0.2">
      <c r="A29" s="75" t="s">
        <v>76</v>
      </c>
      <c r="B29" s="76" t="s">
        <v>77</v>
      </c>
      <c r="C29" s="77" t="s">
        <v>187</v>
      </c>
      <c r="D29" s="41">
        <v>106</v>
      </c>
      <c r="E29" s="41">
        <v>131</v>
      </c>
      <c r="F29" s="41">
        <v>0</v>
      </c>
      <c r="G29" s="219">
        <f t="shared" si="0"/>
        <v>237</v>
      </c>
      <c r="H29" s="41">
        <v>5</v>
      </c>
      <c r="I29" s="41">
        <v>3</v>
      </c>
      <c r="J29" s="41">
        <v>0</v>
      </c>
      <c r="K29" s="219">
        <f t="shared" si="1"/>
        <v>8</v>
      </c>
      <c r="L29" s="41">
        <v>4</v>
      </c>
      <c r="M29" s="41">
        <v>5</v>
      </c>
      <c r="N29" s="41">
        <v>0</v>
      </c>
      <c r="O29" s="219">
        <f t="shared" si="2"/>
        <v>9</v>
      </c>
      <c r="P29" s="41">
        <v>0</v>
      </c>
      <c r="Q29" s="41">
        <v>1</v>
      </c>
      <c r="R29" s="41">
        <v>0</v>
      </c>
      <c r="S29" s="219">
        <f t="shared" si="3"/>
        <v>1</v>
      </c>
      <c r="T29" s="41">
        <v>17</v>
      </c>
      <c r="U29" s="41">
        <v>28</v>
      </c>
      <c r="V29" s="41">
        <v>0</v>
      </c>
      <c r="W29" s="219">
        <f t="shared" si="4"/>
        <v>45</v>
      </c>
      <c r="X29" s="41">
        <v>0</v>
      </c>
      <c r="Y29" s="41">
        <v>0</v>
      </c>
      <c r="Z29" s="41">
        <v>0</v>
      </c>
      <c r="AA29" s="219">
        <f t="shared" si="5"/>
        <v>0</v>
      </c>
      <c r="AB29" s="41">
        <v>2</v>
      </c>
      <c r="AC29" s="41">
        <v>1</v>
      </c>
      <c r="AD29" s="41">
        <v>0</v>
      </c>
      <c r="AE29" s="219">
        <f t="shared" si="6"/>
        <v>3</v>
      </c>
      <c r="AF29" s="41">
        <v>0</v>
      </c>
      <c r="AG29" s="41">
        <v>0</v>
      </c>
      <c r="AH29" s="41">
        <v>0</v>
      </c>
      <c r="AI29" s="219">
        <f t="shared" si="7"/>
        <v>0</v>
      </c>
      <c r="AJ29" s="41">
        <v>1</v>
      </c>
      <c r="AK29" s="41">
        <v>0</v>
      </c>
      <c r="AL29" s="41">
        <v>0</v>
      </c>
      <c r="AM29" s="219">
        <f t="shared" si="8"/>
        <v>1</v>
      </c>
      <c r="AN29" s="41">
        <v>135</v>
      </c>
      <c r="AO29" s="41">
        <v>169</v>
      </c>
      <c r="AP29" s="41">
        <v>0</v>
      </c>
      <c r="AQ29" s="220">
        <v>304</v>
      </c>
      <c r="AR29" s="42"/>
    </row>
    <row r="30" spans="1:44" ht="20.100000000000001" customHeight="1" x14ac:dyDescent="0.2">
      <c r="A30" s="75" t="s">
        <v>78</v>
      </c>
      <c r="B30" s="76" t="s">
        <v>79</v>
      </c>
      <c r="C30" s="77" t="s">
        <v>188</v>
      </c>
      <c r="D30" s="41">
        <v>72</v>
      </c>
      <c r="E30" s="41">
        <v>83</v>
      </c>
      <c r="F30" s="41">
        <v>0</v>
      </c>
      <c r="G30" s="219">
        <f t="shared" si="0"/>
        <v>155</v>
      </c>
      <c r="H30" s="41">
        <v>1</v>
      </c>
      <c r="I30" s="41">
        <v>8</v>
      </c>
      <c r="J30" s="41">
        <v>0</v>
      </c>
      <c r="K30" s="219">
        <f t="shared" si="1"/>
        <v>9</v>
      </c>
      <c r="L30" s="41">
        <v>7</v>
      </c>
      <c r="M30" s="41">
        <v>14</v>
      </c>
      <c r="N30" s="41">
        <v>0</v>
      </c>
      <c r="O30" s="219">
        <f t="shared" si="2"/>
        <v>21</v>
      </c>
      <c r="P30" s="41">
        <v>0</v>
      </c>
      <c r="Q30" s="41">
        <v>1</v>
      </c>
      <c r="R30" s="41">
        <v>0</v>
      </c>
      <c r="S30" s="219">
        <f t="shared" si="3"/>
        <v>1</v>
      </c>
      <c r="T30" s="41">
        <v>14</v>
      </c>
      <c r="U30" s="41">
        <v>31</v>
      </c>
      <c r="V30" s="41">
        <v>0</v>
      </c>
      <c r="W30" s="219">
        <f t="shared" si="4"/>
        <v>45</v>
      </c>
      <c r="X30" s="41">
        <v>0</v>
      </c>
      <c r="Y30" s="41">
        <v>1</v>
      </c>
      <c r="Z30" s="41">
        <v>0</v>
      </c>
      <c r="AA30" s="219">
        <f t="shared" si="5"/>
        <v>1</v>
      </c>
      <c r="AB30" s="41">
        <v>4</v>
      </c>
      <c r="AC30" s="41">
        <v>7</v>
      </c>
      <c r="AD30" s="41">
        <v>0</v>
      </c>
      <c r="AE30" s="219">
        <f t="shared" si="6"/>
        <v>11</v>
      </c>
      <c r="AF30" s="41">
        <v>0</v>
      </c>
      <c r="AG30" s="41">
        <v>4</v>
      </c>
      <c r="AH30" s="41">
        <v>0</v>
      </c>
      <c r="AI30" s="219">
        <f t="shared" si="7"/>
        <v>4</v>
      </c>
      <c r="AJ30" s="41">
        <v>1</v>
      </c>
      <c r="AK30" s="41">
        <v>5</v>
      </c>
      <c r="AL30" s="41">
        <v>0</v>
      </c>
      <c r="AM30" s="219">
        <f t="shared" si="8"/>
        <v>6</v>
      </c>
      <c r="AN30" s="41">
        <v>99</v>
      </c>
      <c r="AO30" s="41">
        <v>154</v>
      </c>
      <c r="AP30" s="41">
        <v>0</v>
      </c>
      <c r="AQ30" s="220">
        <v>253</v>
      </c>
      <c r="AR30" s="42"/>
    </row>
    <row r="31" spans="1:44" ht="20.100000000000001" customHeight="1" x14ac:dyDescent="0.2">
      <c r="A31" s="75" t="s">
        <v>80</v>
      </c>
      <c r="B31" s="76" t="s">
        <v>81</v>
      </c>
      <c r="C31" s="77" t="s">
        <v>187</v>
      </c>
      <c r="D31" s="41">
        <v>94</v>
      </c>
      <c r="E31" s="41">
        <v>97</v>
      </c>
      <c r="F31" s="41">
        <v>9</v>
      </c>
      <c r="G31" s="219">
        <f t="shared" si="0"/>
        <v>200</v>
      </c>
      <c r="H31" s="41">
        <v>25</v>
      </c>
      <c r="I31" s="41">
        <v>39</v>
      </c>
      <c r="J31" s="41">
        <v>0</v>
      </c>
      <c r="K31" s="219">
        <f t="shared" si="1"/>
        <v>64</v>
      </c>
      <c r="L31" s="41">
        <v>20</v>
      </c>
      <c r="M31" s="41">
        <v>23</v>
      </c>
      <c r="N31" s="41">
        <v>2</v>
      </c>
      <c r="O31" s="219">
        <f t="shared" si="2"/>
        <v>45</v>
      </c>
      <c r="P31" s="41">
        <v>0</v>
      </c>
      <c r="Q31" s="41">
        <v>0</v>
      </c>
      <c r="R31" s="41">
        <v>0</v>
      </c>
      <c r="S31" s="219">
        <f t="shared" si="3"/>
        <v>0</v>
      </c>
      <c r="T31" s="41">
        <v>55</v>
      </c>
      <c r="U31" s="41">
        <v>95</v>
      </c>
      <c r="V31" s="41">
        <v>5</v>
      </c>
      <c r="W31" s="219">
        <f t="shared" si="4"/>
        <v>155</v>
      </c>
      <c r="X31" s="41">
        <v>0</v>
      </c>
      <c r="Y31" s="41">
        <v>0</v>
      </c>
      <c r="Z31" s="41">
        <v>0</v>
      </c>
      <c r="AA31" s="219">
        <f t="shared" si="5"/>
        <v>0</v>
      </c>
      <c r="AB31" s="41">
        <v>10</v>
      </c>
      <c r="AC31" s="41">
        <v>8</v>
      </c>
      <c r="AD31" s="41">
        <v>0</v>
      </c>
      <c r="AE31" s="219">
        <f t="shared" si="6"/>
        <v>18</v>
      </c>
      <c r="AF31" s="41">
        <v>14</v>
      </c>
      <c r="AG31" s="41">
        <v>20</v>
      </c>
      <c r="AH31" s="41">
        <v>1</v>
      </c>
      <c r="AI31" s="219">
        <f t="shared" si="7"/>
        <v>35</v>
      </c>
      <c r="AJ31" s="41">
        <v>0</v>
      </c>
      <c r="AK31" s="41">
        <v>1</v>
      </c>
      <c r="AL31" s="41">
        <v>1</v>
      </c>
      <c r="AM31" s="219">
        <f t="shared" si="8"/>
        <v>2</v>
      </c>
      <c r="AN31" s="41">
        <v>218</v>
      </c>
      <c r="AO31" s="41">
        <v>283</v>
      </c>
      <c r="AP31" s="41">
        <v>18</v>
      </c>
      <c r="AQ31" s="220">
        <v>519</v>
      </c>
      <c r="AR31" s="42"/>
    </row>
    <row r="32" spans="1:44" ht="20.100000000000001" customHeight="1" x14ac:dyDescent="0.2">
      <c r="A32" s="75" t="s">
        <v>82</v>
      </c>
      <c r="B32" s="76" t="s">
        <v>83</v>
      </c>
      <c r="C32" s="77" t="s">
        <v>188</v>
      </c>
      <c r="D32" s="41">
        <v>16</v>
      </c>
      <c r="E32" s="41">
        <v>30</v>
      </c>
      <c r="F32" s="41">
        <v>0</v>
      </c>
      <c r="G32" s="219">
        <f t="shared" si="0"/>
        <v>46</v>
      </c>
      <c r="H32" s="41">
        <v>3</v>
      </c>
      <c r="I32" s="41">
        <v>7</v>
      </c>
      <c r="J32" s="41">
        <v>0</v>
      </c>
      <c r="K32" s="219">
        <f t="shared" si="1"/>
        <v>10</v>
      </c>
      <c r="L32" s="41">
        <v>8</v>
      </c>
      <c r="M32" s="41">
        <v>9</v>
      </c>
      <c r="N32" s="41">
        <v>0</v>
      </c>
      <c r="O32" s="219">
        <f t="shared" si="2"/>
        <v>17</v>
      </c>
      <c r="P32" s="41">
        <v>0</v>
      </c>
      <c r="Q32" s="41">
        <v>0</v>
      </c>
      <c r="R32" s="41">
        <v>0</v>
      </c>
      <c r="S32" s="219">
        <f t="shared" si="3"/>
        <v>0</v>
      </c>
      <c r="T32" s="41">
        <v>15</v>
      </c>
      <c r="U32" s="41">
        <v>26</v>
      </c>
      <c r="V32" s="41">
        <v>0</v>
      </c>
      <c r="W32" s="219">
        <f t="shared" si="4"/>
        <v>41</v>
      </c>
      <c r="X32" s="41">
        <v>0</v>
      </c>
      <c r="Y32" s="41">
        <v>0</v>
      </c>
      <c r="Z32" s="41">
        <v>0</v>
      </c>
      <c r="AA32" s="219">
        <f t="shared" si="5"/>
        <v>0</v>
      </c>
      <c r="AB32" s="41">
        <v>5</v>
      </c>
      <c r="AC32" s="41">
        <v>6</v>
      </c>
      <c r="AD32" s="41">
        <v>0</v>
      </c>
      <c r="AE32" s="219">
        <f t="shared" si="6"/>
        <v>11</v>
      </c>
      <c r="AF32" s="41">
        <v>4</v>
      </c>
      <c r="AG32" s="41">
        <v>12</v>
      </c>
      <c r="AH32" s="41">
        <v>0</v>
      </c>
      <c r="AI32" s="219">
        <f t="shared" si="7"/>
        <v>16</v>
      </c>
      <c r="AJ32" s="41">
        <v>0</v>
      </c>
      <c r="AK32" s="41">
        <v>1</v>
      </c>
      <c r="AL32" s="41">
        <v>0</v>
      </c>
      <c r="AM32" s="219">
        <f t="shared" si="8"/>
        <v>1</v>
      </c>
      <c r="AN32" s="41">
        <v>51</v>
      </c>
      <c r="AO32" s="41">
        <v>91</v>
      </c>
      <c r="AP32" s="41">
        <v>0</v>
      </c>
      <c r="AQ32" s="220">
        <v>142</v>
      </c>
      <c r="AR32" s="42"/>
    </row>
    <row r="33" spans="1:44" ht="20.100000000000001" customHeight="1" x14ac:dyDescent="0.2">
      <c r="A33" s="75" t="s">
        <v>82</v>
      </c>
      <c r="B33" s="76" t="s">
        <v>84</v>
      </c>
      <c r="C33" s="77" t="s">
        <v>188</v>
      </c>
      <c r="D33" s="41">
        <v>113</v>
      </c>
      <c r="E33" s="41">
        <v>139</v>
      </c>
      <c r="F33" s="41">
        <v>0</v>
      </c>
      <c r="G33" s="219">
        <f t="shared" si="0"/>
        <v>252</v>
      </c>
      <c r="H33" s="41">
        <v>12</v>
      </c>
      <c r="I33" s="41">
        <v>10</v>
      </c>
      <c r="J33" s="41">
        <v>0</v>
      </c>
      <c r="K33" s="219">
        <f t="shared" si="1"/>
        <v>22</v>
      </c>
      <c r="L33" s="41">
        <v>25</v>
      </c>
      <c r="M33" s="41">
        <v>58</v>
      </c>
      <c r="N33" s="41">
        <v>0</v>
      </c>
      <c r="O33" s="219">
        <f t="shared" si="2"/>
        <v>83</v>
      </c>
      <c r="P33" s="41">
        <v>2</v>
      </c>
      <c r="Q33" s="41">
        <v>0</v>
      </c>
      <c r="R33" s="41">
        <v>0</v>
      </c>
      <c r="S33" s="219">
        <f t="shared" si="3"/>
        <v>2</v>
      </c>
      <c r="T33" s="41">
        <v>68</v>
      </c>
      <c r="U33" s="41">
        <v>83</v>
      </c>
      <c r="V33" s="41">
        <v>0</v>
      </c>
      <c r="W33" s="219">
        <f t="shared" si="4"/>
        <v>151</v>
      </c>
      <c r="X33" s="41">
        <v>0</v>
      </c>
      <c r="Y33" s="41">
        <v>2</v>
      </c>
      <c r="Z33" s="41">
        <v>0</v>
      </c>
      <c r="AA33" s="219">
        <f t="shared" si="5"/>
        <v>2</v>
      </c>
      <c r="AB33" s="41">
        <v>12</v>
      </c>
      <c r="AC33" s="41">
        <v>7</v>
      </c>
      <c r="AD33" s="41">
        <v>0</v>
      </c>
      <c r="AE33" s="219">
        <f t="shared" si="6"/>
        <v>19</v>
      </c>
      <c r="AF33" s="41">
        <v>37</v>
      </c>
      <c r="AG33" s="41">
        <v>48</v>
      </c>
      <c r="AH33" s="41">
        <v>0</v>
      </c>
      <c r="AI33" s="219">
        <f t="shared" si="7"/>
        <v>85</v>
      </c>
      <c r="AJ33" s="41">
        <v>12</v>
      </c>
      <c r="AK33" s="41">
        <v>24</v>
      </c>
      <c r="AL33" s="41">
        <v>0</v>
      </c>
      <c r="AM33" s="219">
        <f t="shared" si="8"/>
        <v>36</v>
      </c>
      <c r="AN33" s="41">
        <v>281</v>
      </c>
      <c r="AO33" s="41">
        <v>371</v>
      </c>
      <c r="AP33" s="41">
        <v>0</v>
      </c>
      <c r="AQ33" s="220">
        <v>652</v>
      </c>
      <c r="AR33" s="42"/>
    </row>
    <row r="34" spans="1:44" ht="20.100000000000001" customHeight="1" x14ac:dyDescent="0.2">
      <c r="A34" s="75" t="s">
        <v>82</v>
      </c>
      <c r="B34" s="76" t="s">
        <v>85</v>
      </c>
      <c r="C34" s="77" t="s">
        <v>188</v>
      </c>
      <c r="D34" s="41">
        <v>129</v>
      </c>
      <c r="E34" s="41">
        <v>152</v>
      </c>
      <c r="F34" s="41">
        <v>1</v>
      </c>
      <c r="G34" s="219">
        <f t="shared" si="0"/>
        <v>282</v>
      </c>
      <c r="H34" s="41">
        <v>36</v>
      </c>
      <c r="I34" s="41">
        <v>99</v>
      </c>
      <c r="J34" s="41">
        <v>0</v>
      </c>
      <c r="K34" s="219">
        <f t="shared" si="1"/>
        <v>135</v>
      </c>
      <c r="L34" s="41">
        <v>26</v>
      </c>
      <c r="M34" s="41">
        <v>80</v>
      </c>
      <c r="N34" s="41">
        <v>0</v>
      </c>
      <c r="O34" s="219">
        <f t="shared" si="2"/>
        <v>106</v>
      </c>
      <c r="P34" s="41">
        <v>2</v>
      </c>
      <c r="Q34" s="41">
        <v>1</v>
      </c>
      <c r="R34" s="41">
        <v>0</v>
      </c>
      <c r="S34" s="219">
        <f t="shared" si="3"/>
        <v>3</v>
      </c>
      <c r="T34" s="41">
        <v>97</v>
      </c>
      <c r="U34" s="41">
        <v>154</v>
      </c>
      <c r="V34" s="41">
        <v>0</v>
      </c>
      <c r="W34" s="219">
        <f t="shared" si="4"/>
        <v>251</v>
      </c>
      <c r="X34" s="41">
        <v>0</v>
      </c>
      <c r="Y34" s="41">
        <v>0</v>
      </c>
      <c r="Z34" s="41">
        <v>0</v>
      </c>
      <c r="AA34" s="219">
        <f t="shared" si="5"/>
        <v>0</v>
      </c>
      <c r="AB34" s="41">
        <v>13</v>
      </c>
      <c r="AC34" s="41">
        <v>14</v>
      </c>
      <c r="AD34" s="41">
        <v>0</v>
      </c>
      <c r="AE34" s="219">
        <f t="shared" si="6"/>
        <v>27</v>
      </c>
      <c r="AF34" s="41">
        <v>14</v>
      </c>
      <c r="AG34" s="41">
        <v>17</v>
      </c>
      <c r="AH34" s="41">
        <v>0</v>
      </c>
      <c r="AI34" s="219">
        <f t="shared" si="7"/>
        <v>31</v>
      </c>
      <c r="AJ34" s="41">
        <v>12</v>
      </c>
      <c r="AK34" s="41">
        <v>28</v>
      </c>
      <c r="AL34" s="41">
        <v>8</v>
      </c>
      <c r="AM34" s="219">
        <f t="shared" si="8"/>
        <v>48</v>
      </c>
      <c r="AN34" s="41">
        <v>329</v>
      </c>
      <c r="AO34" s="41">
        <v>545</v>
      </c>
      <c r="AP34" s="41">
        <v>9</v>
      </c>
      <c r="AQ34" s="220">
        <v>883</v>
      </c>
      <c r="AR34" s="42"/>
    </row>
    <row r="35" spans="1:44" ht="20.100000000000001" customHeight="1" x14ac:dyDescent="0.2">
      <c r="A35" s="75" t="s">
        <v>86</v>
      </c>
      <c r="B35" s="76" t="s">
        <v>87</v>
      </c>
      <c r="C35" s="77" t="s">
        <v>188</v>
      </c>
      <c r="D35" s="41">
        <v>131</v>
      </c>
      <c r="E35" s="41">
        <v>129</v>
      </c>
      <c r="F35" s="41">
        <v>0</v>
      </c>
      <c r="G35" s="219">
        <f t="shared" si="0"/>
        <v>260</v>
      </c>
      <c r="H35" s="41">
        <v>11</v>
      </c>
      <c r="I35" s="41">
        <v>22</v>
      </c>
      <c r="J35" s="41">
        <v>0</v>
      </c>
      <c r="K35" s="219">
        <f t="shared" si="1"/>
        <v>33</v>
      </c>
      <c r="L35" s="41">
        <v>18</v>
      </c>
      <c r="M35" s="41">
        <v>24</v>
      </c>
      <c r="N35" s="41">
        <v>0</v>
      </c>
      <c r="O35" s="219">
        <f t="shared" si="2"/>
        <v>42</v>
      </c>
      <c r="P35" s="41">
        <v>1</v>
      </c>
      <c r="Q35" s="41">
        <v>0</v>
      </c>
      <c r="R35" s="41">
        <v>0</v>
      </c>
      <c r="S35" s="219">
        <f t="shared" si="3"/>
        <v>1</v>
      </c>
      <c r="T35" s="41">
        <v>50</v>
      </c>
      <c r="U35" s="41">
        <v>66</v>
      </c>
      <c r="V35" s="41">
        <v>0</v>
      </c>
      <c r="W35" s="219">
        <f t="shared" si="4"/>
        <v>116</v>
      </c>
      <c r="X35" s="41">
        <v>0</v>
      </c>
      <c r="Y35" s="41">
        <v>2</v>
      </c>
      <c r="Z35" s="41">
        <v>0</v>
      </c>
      <c r="AA35" s="219">
        <f t="shared" si="5"/>
        <v>2</v>
      </c>
      <c r="AB35" s="41">
        <v>11</v>
      </c>
      <c r="AC35" s="41">
        <v>8</v>
      </c>
      <c r="AD35" s="41">
        <v>0</v>
      </c>
      <c r="AE35" s="219">
        <f t="shared" si="6"/>
        <v>19</v>
      </c>
      <c r="AF35" s="41">
        <v>38</v>
      </c>
      <c r="AG35" s="41">
        <v>44</v>
      </c>
      <c r="AH35" s="41">
        <v>0</v>
      </c>
      <c r="AI35" s="219">
        <f t="shared" si="7"/>
        <v>82</v>
      </c>
      <c r="AJ35" s="41">
        <v>12</v>
      </c>
      <c r="AK35" s="41">
        <v>19</v>
      </c>
      <c r="AL35" s="41">
        <v>0</v>
      </c>
      <c r="AM35" s="219">
        <f t="shared" si="8"/>
        <v>31</v>
      </c>
      <c r="AN35" s="41">
        <v>272</v>
      </c>
      <c r="AO35" s="41">
        <v>314</v>
      </c>
      <c r="AP35" s="41">
        <v>0</v>
      </c>
      <c r="AQ35" s="220">
        <v>586</v>
      </c>
      <c r="AR35" s="42"/>
    </row>
    <row r="36" spans="1:44" ht="20.100000000000001" customHeight="1" x14ac:dyDescent="0.2">
      <c r="A36" s="75" t="s">
        <v>86</v>
      </c>
      <c r="B36" s="76" t="s">
        <v>88</v>
      </c>
      <c r="C36" s="77" t="s">
        <v>187</v>
      </c>
      <c r="D36" s="41">
        <v>114</v>
      </c>
      <c r="E36" s="41">
        <v>150</v>
      </c>
      <c r="F36" s="41">
        <v>0</v>
      </c>
      <c r="G36" s="219">
        <f t="shared" si="0"/>
        <v>264</v>
      </c>
      <c r="H36" s="41">
        <v>17</v>
      </c>
      <c r="I36" s="41">
        <v>12</v>
      </c>
      <c r="J36" s="41">
        <v>0</v>
      </c>
      <c r="K36" s="219">
        <f t="shared" si="1"/>
        <v>29</v>
      </c>
      <c r="L36" s="41">
        <v>11</v>
      </c>
      <c r="M36" s="41">
        <v>15</v>
      </c>
      <c r="N36" s="41">
        <v>0</v>
      </c>
      <c r="O36" s="219">
        <f t="shared" si="2"/>
        <v>26</v>
      </c>
      <c r="P36" s="41">
        <v>1</v>
      </c>
      <c r="Q36" s="41">
        <v>0</v>
      </c>
      <c r="R36" s="41">
        <v>0</v>
      </c>
      <c r="S36" s="219">
        <f t="shared" si="3"/>
        <v>1</v>
      </c>
      <c r="T36" s="41">
        <v>33</v>
      </c>
      <c r="U36" s="41">
        <v>60</v>
      </c>
      <c r="V36" s="41">
        <v>0</v>
      </c>
      <c r="W36" s="219">
        <f t="shared" si="4"/>
        <v>93</v>
      </c>
      <c r="X36" s="41">
        <v>0</v>
      </c>
      <c r="Y36" s="41">
        <v>0</v>
      </c>
      <c r="Z36" s="41">
        <v>0</v>
      </c>
      <c r="AA36" s="219">
        <f t="shared" si="5"/>
        <v>0</v>
      </c>
      <c r="AB36" s="41">
        <v>10</v>
      </c>
      <c r="AC36" s="41">
        <v>9</v>
      </c>
      <c r="AD36" s="41">
        <v>0</v>
      </c>
      <c r="AE36" s="219">
        <f t="shared" si="6"/>
        <v>19</v>
      </c>
      <c r="AF36" s="41">
        <v>11</v>
      </c>
      <c r="AG36" s="41">
        <v>22</v>
      </c>
      <c r="AH36" s="41">
        <v>0</v>
      </c>
      <c r="AI36" s="219">
        <f t="shared" si="7"/>
        <v>33</v>
      </c>
      <c r="AJ36" s="41">
        <v>2</v>
      </c>
      <c r="AK36" s="41">
        <v>6</v>
      </c>
      <c r="AL36" s="41">
        <v>0</v>
      </c>
      <c r="AM36" s="219">
        <f t="shared" si="8"/>
        <v>8</v>
      </c>
      <c r="AN36" s="41">
        <v>199</v>
      </c>
      <c r="AO36" s="41">
        <v>274</v>
      </c>
      <c r="AP36" s="41">
        <v>0</v>
      </c>
      <c r="AQ36" s="220">
        <v>473</v>
      </c>
      <c r="AR36" s="42"/>
    </row>
    <row r="37" spans="1:44" ht="20.100000000000001" customHeight="1" x14ac:dyDescent="0.2">
      <c r="A37" s="75" t="s">
        <v>89</v>
      </c>
      <c r="B37" s="76" t="s">
        <v>90</v>
      </c>
      <c r="C37" s="77" t="s">
        <v>187</v>
      </c>
      <c r="D37" s="41">
        <v>151</v>
      </c>
      <c r="E37" s="41">
        <v>159</v>
      </c>
      <c r="F37" s="41">
        <v>0</v>
      </c>
      <c r="G37" s="219">
        <f t="shared" si="0"/>
        <v>310</v>
      </c>
      <c r="H37" s="41">
        <v>5</v>
      </c>
      <c r="I37" s="41">
        <v>4</v>
      </c>
      <c r="J37" s="41">
        <v>0</v>
      </c>
      <c r="K37" s="219">
        <f t="shared" si="1"/>
        <v>9</v>
      </c>
      <c r="L37" s="41">
        <v>5</v>
      </c>
      <c r="M37" s="41">
        <v>10</v>
      </c>
      <c r="N37" s="41">
        <v>0</v>
      </c>
      <c r="O37" s="219">
        <f t="shared" si="2"/>
        <v>15</v>
      </c>
      <c r="P37" s="41">
        <v>0</v>
      </c>
      <c r="Q37" s="41">
        <v>0</v>
      </c>
      <c r="R37" s="41">
        <v>0</v>
      </c>
      <c r="S37" s="219">
        <f t="shared" si="3"/>
        <v>0</v>
      </c>
      <c r="T37" s="41">
        <v>24</v>
      </c>
      <c r="U37" s="41">
        <v>35</v>
      </c>
      <c r="V37" s="41">
        <v>0</v>
      </c>
      <c r="W37" s="219">
        <f t="shared" si="4"/>
        <v>59</v>
      </c>
      <c r="X37" s="41">
        <v>0</v>
      </c>
      <c r="Y37" s="41">
        <v>0</v>
      </c>
      <c r="Z37" s="41">
        <v>0</v>
      </c>
      <c r="AA37" s="219">
        <f t="shared" si="5"/>
        <v>0</v>
      </c>
      <c r="AB37" s="41">
        <v>4</v>
      </c>
      <c r="AC37" s="41">
        <v>4</v>
      </c>
      <c r="AD37" s="41">
        <v>0</v>
      </c>
      <c r="AE37" s="219">
        <f t="shared" si="6"/>
        <v>8</v>
      </c>
      <c r="AF37" s="41">
        <v>16</v>
      </c>
      <c r="AG37" s="41">
        <v>33</v>
      </c>
      <c r="AH37" s="41">
        <v>0</v>
      </c>
      <c r="AI37" s="219">
        <f t="shared" si="7"/>
        <v>49</v>
      </c>
      <c r="AJ37" s="41">
        <v>3</v>
      </c>
      <c r="AK37" s="41">
        <v>2</v>
      </c>
      <c r="AL37" s="41">
        <v>0</v>
      </c>
      <c r="AM37" s="219">
        <f t="shared" si="8"/>
        <v>5</v>
      </c>
      <c r="AN37" s="41">
        <v>208</v>
      </c>
      <c r="AO37" s="41">
        <v>247</v>
      </c>
      <c r="AP37" s="41">
        <v>0</v>
      </c>
      <c r="AQ37" s="220">
        <v>455</v>
      </c>
      <c r="AR37" s="42"/>
    </row>
    <row r="38" spans="1:44" ht="20.100000000000001" customHeight="1" x14ac:dyDescent="0.2">
      <c r="A38" s="75" t="s">
        <v>91</v>
      </c>
      <c r="B38" s="76" t="s">
        <v>92</v>
      </c>
      <c r="C38" s="77" t="s">
        <v>187</v>
      </c>
      <c r="D38" s="41">
        <v>61</v>
      </c>
      <c r="E38" s="41">
        <v>66</v>
      </c>
      <c r="F38" s="41">
        <v>0</v>
      </c>
      <c r="G38" s="219">
        <f t="shared" si="0"/>
        <v>127</v>
      </c>
      <c r="H38" s="41">
        <v>6</v>
      </c>
      <c r="I38" s="41">
        <v>10</v>
      </c>
      <c r="J38" s="41">
        <v>0</v>
      </c>
      <c r="K38" s="219">
        <f t="shared" si="1"/>
        <v>16</v>
      </c>
      <c r="L38" s="41">
        <v>0</v>
      </c>
      <c r="M38" s="41">
        <v>0</v>
      </c>
      <c r="N38" s="41">
        <v>0</v>
      </c>
      <c r="O38" s="219">
        <f t="shared" si="2"/>
        <v>0</v>
      </c>
      <c r="P38" s="41">
        <v>0</v>
      </c>
      <c r="Q38" s="41">
        <v>0</v>
      </c>
      <c r="R38" s="41">
        <v>0</v>
      </c>
      <c r="S38" s="219">
        <f t="shared" si="3"/>
        <v>0</v>
      </c>
      <c r="T38" s="41">
        <v>7</v>
      </c>
      <c r="U38" s="41">
        <v>6</v>
      </c>
      <c r="V38" s="41">
        <v>0</v>
      </c>
      <c r="W38" s="219">
        <f t="shared" si="4"/>
        <v>13</v>
      </c>
      <c r="X38" s="41">
        <v>0</v>
      </c>
      <c r="Y38" s="41">
        <v>0</v>
      </c>
      <c r="Z38" s="41">
        <v>0</v>
      </c>
      <c r="AA38" s="219">
        <f t="shared" si="5"/>
        <v>0</v>
      </c>
      <c r="AB38" s="41">
        <v>1</v>
      </c>
      <c r="AC38" s="41">
        <v>1</v>
      </c>
      <c r="AD38" s="41">
        <v>0</v>
      </c>
      <c r="AE38" s="219">
        <f t="shared" si="6"/>
        <v>2</v>
      </c>
      <c r="AF38" s="41">
        <v>0</v>
      </c>
      <c r="AG38" s="41">
        <v>0</v>
      </c>
      <c r="AH38" s="41">
        <v>0</v>
      </c>
      <c r="AI38" s="219">
        <f t="shared" si="7"/>
        <v>0</v>
      </c>
      <c r="AJ38" s="41">
        <v>0</v>
      </c>
      <c r="AK38" s="41">
        <v>0</v>
      </c>
      <c r="AL38" s="41">
        <v>0</v>
      </c>
      <c r="AM38" s="219">
        <f t="shared" si="8"/>
        <v>0</v>
      </c>
      <c r="AN38" s="41">
        <v>75</v>
      </c>
      <c r="AO38" s="41">
        <v>83</v>
      </c>
      <c r="AP38" s="41">
        <v>0</v>
      </c>
      <c r="AQ38" s="220">
        <v>158</v>
      </c>
      <c r="AR38" s="42"/>
    </row>
    <row r="39" spans="1:44" ht="20.100000000000001" customHeight="1" x14ac:dyDescent="0.2">
      <c r="A39" s="75" t="s">
        <v>93</v>
      </c>
      <c r="B39" s="76" t="s">
        <v>94</v>
      </c>
      <c r="C39" s="77" t="s">
        <v>187</v>
      </c>
      <c r="D39" s="41">
        <v>167</v>
      </c>
      <c r="E39" s="41">
        <v>149</v>
      </c>
      <c r="F39" s="41">
        <v>0</v>
      </c>
      <c r="G39" s="219">
        <f t="shared" si="0"/>
        <v>316</v>
      </c>
      <c r="H39" s="41">
        <v>7</v>
      </c>
      <c r="I39" s="41">
        <v>2</v>
      </c>
      <c r="J39" s="41">
        <v>0</v>
      </c>
      <c r="K39" s="219">
        <f t="shared" si="1"/>
        <v>9</v>
      </c>
      <c r="L39" s="41">
        <v>11</v>
      </c>
      <c r="M39" s="41">
        <v>9</v>
      </c>
      <c r="N39" s="41">
        <v>0</v>
      </c>
      <c r="O39" s="219">
        <f t="shared" si="2"/>
        <v>20</v>
      </c>
      <c r="P39" s="41">
        <v>1</v>
      </c>
      <c r="Q39" s="41">
        <v>1</v>
      </c>
      <c r="R39" s="41">
        <v>0</v>
      </c>
      <c r="S39" s="219">
        <f t="shared" si="3"/>
        <v>2</v>
      </c>
      <c r="T39" s="41">
        <v>21</v>
      </c>
      <c r="U39" s="41">
        <v>33</v>
      </c>
      <c r="V39" s="41">
        <v>0</v>
      </c>
      <c r="W39" s="219">
        <f t="shared" si="4"/>
        <v>54</v>
      </c>
      <c r="X39" s="41">
        <v>1</v>
      </c>
      <c r="Y39" s="41">
        <v>1</v>
      </c>
      <c r="Z39" s="41">
        <v>0</v>
      </c>
      <c r="AA39" s="219">
        <f t="shared" si="5"/>
        <v>2</v>
      </c>
      <c r="AB39" s="41">
        <v>5</v>
      </c>
      <c r="AC39" s="41">
        <v>6</v>
      </c>
      <c r="AD39" s="41">
        <v>0</v>
      </c>
      <c r="AE39" s="219">
        <f t="shared" si="6"/>
        <v>11</v>
      </c>
      <c r="AF39" s="41">
        <v>6</v>
      </c>
      <c r="AG39" s="41">
        <v>3</v>
      </c>
      <c r="AH39" s="41">
        <v>1</v>
      </c>
      <c r="AI39" s="219">
        <f t="shared" si="7"/>
        <v>10</v>
      </c>
      <c r="AJ39" s="41">
        <v>1</v>
      </c>
      <c r="AK39" s="41">
        <v>0</v>
      </c>
      <c r="AL39" s="41">
        <v>0</v>
      </c>
      <c r="AM39" s="219">
        <f t="shared" si="8"/>
        <v>1</v>
      </c>
      <c r="AN39" s="41">
        <v>220</v>
      </c>
      <c r="AO39" s="41">
        <v>204</v>
      </c>
      <c r="AP39" s="41">
        <v>1</v>
      </c>
      <c r="AQ39" s="220">
        <v>425</v>
      </c>
      <c r="AR39" s="42"/>
    </row>
    <row r="40" spans="1:44" ht="20.100000000000001" customHeight="1" x14ac:dyDescent="0.2">
      <c r="A40" s="75" t="s">
        <v>93</v>
      </c>
      <c r="B40" s="76" t="s">
        <v>95</v>
      </c>
      <c r="C40" s="77" t="s">
        <v>188</v>
      </c>
      <c r="D40" s="41">
        <v>67</v>
      </c>
      <c r="E40" s="41">
        <v>80</v>
      </c>
      <c r="F40" s="41">
        <v>0</v>
      </c>
      <c r="G40" s="219">
        <f t="shared" si="0"/>
        <v>147</v>
      </c>
      <c r="H40" s="41">
        <v>1</v>
      </c>
      <c r="I40" s="41">
        <v>3</v>
      </c>
      <c r="J40" s="41">
        <v>0</v>
      </c>
      <c r="K40" s="219">
        <f t="shared" si="1"/>
        <v>4</v>
      </c>
      <c r="L40" s="41">
        <v>5</v>
      </c>
      <c r="M40" s="41">
        <v>13</v>
      </c>
      <c r="N40" s="41">
        <v>0</v>
      </c>
      <c r="O40" s="219">
        <f t="shared" si="2"/>
        <v>18</v>
      </c>
      <c r="P40" s="41">
        <v>0</v>
      </c>
      <c r="Q40" s="41">
        <v>1</v>
      </c>
      <c r="R40" s="41">
        <v>0</v>
      </c>
      <c r="S40" s="219">
        <f t="shared" si="3"/>
        <v>1</v>
      </c>
      <c r="T40" s="41">
        <v>24</v>
      </c>
      <c r="U40" s="41">
        <v>39</v>
      </c>
      <c r="V40" s="41">
        <v>0</v>
      </c>
      <c r="W40" s="219">
        <f t="shared" si="4"/>
        <v>63</v>
      </c>
      <c r="X40" s="41">
        <v>0</v>
      </c>
      <c r="Y40" s="41">
        <v>0</v>
      </c>
      <c r="Z40" s="41">
        <v>0</v>
      </c>
      <c r="AA40" s="219">
        <f t="shared" si="5"/>
        <v>0</v>
      </c>
      <c r="AB40" s="41">
        <v>4</v>
      </c>
      <c r="AC40" s="41">
        <v>2</v>
      </c>
      <c r="AD40" s="41">
        <v>0</v>
      </c>
      <c r="AE40" s="219">
        <f t="shared" si="6"/>
        <v>6</v>
      </c>
      <c r="AF40" s="41">
        <v>0</v>
      </c>
      <c r="AG40" s="41">
        <v>0</v>
      </c>
      <c r="AH40" s="41">
        <v>0</v>
      </c>
      <c r="AI40" s="219">
        <f t="shared" si="7"/>
        <v>0</v>
      </c>
      <c r="AJ40" s="41">
        <v>2</v>
      </c>
      <c r="AK40" s="41">
        <v>1</v>
      </c>
      <c r="AL40" s="41">
        <v>0</v>
      </c>
      <c r="AM40" s="219">
        <f t="shared" si="8"/>
        <v>3</v>
      </c>
      <c r="AN40" s="41">
        <v>103</v>
      </c>
      <c r="AO40" s="41">
        <v>139</v>
      </c>
      <c r="AP40" s="41">
        <v>0</v>
      </c>
      <c r="AQ40" s="220">
        <v>242</v>
      </c>
      <c r="AR40" s="42"/>
    </row>
    <row r="41" spans="1:44" ht="20.100000000000001" customHeight="1" x14ac:dyDescent="0.2">
      <c r="A41" s="75" t="s">
        <v>96</v>
      </c>
      <c r="B41" s="76" t="s">
        <v>97</v>
      </c>
      <c r="C41" s="77" t="s">
        <v>188</v>
      </c>
      <c r="D41" s="41">
        <v>215</v>
      </c>
      <c r="E41" s="41">
        <v>125</v>
      </c>
      <c r="F41" s="41">
        <v>0</v>
      </c>
      <c r="G41" s="219">
        <f t="shared" si="0"/>
        <v>340</v>
      </c>
      <c r="H41" s="41">
        <v>4</v>
      </c>
      <c r="I41" s="41">
        <v>6</v>
      </c>
      <c r="J41" s="41">
        <v>0</v>
      </c>
      <c r="K41" s="219">
        <f t="shared" si="1"/>
        <v>10</v>
      </c>
      <c r="L41" s="41">
        <v>18</v>
      </c>
      <c r="M41" s="41">
        <v>17</v>
      </c>
      <c r="N41" s="41">
        <v>0</v>
      </c>
      <c r="O41" s="219">
        <f t="shared" si="2"/>
        <v>35</v>
      </c>
      <c r="P41" s="41">
        <v>4</v>
      </c>
      <c r="Q41" s="41">
        <v>3</v>
      </c>
      <c r="R41" s="41">
        <v>0</v>
      </c>
      <c r="S41" s="219">
        <f t="shared" si="3"/>
        <v>7</v>
      </c>
      <c r="T41" s="41">
        <v>9</v>
      </c>
      <c r="U41" s="41">
        <v>17</v>
      </c>
      <c r="V41" s="41">
        <v>0</v>
      </c>
      <c r="W41" s="219">
        <f t="shared" si="4"/>
        <v>26</v>
      </c>
      <c r="X41" s="41">
        <v>7</v>
      </c>
      <c r="Y41" s="41">
        <v>5</v>
      </c>
      <c r="Z41" s="41">
        <v>0</v>
      </c>
      <c r="AA41" s="219">
        <f t="shared" si="5"/>
        <v>12</v>
      </c>
      <c r="AB41" s="41">
        <v>9</v>
      </c>
      <c r="AC41" s="41">
        <v>5</v>
      </c>
      <c r="AD41" s="41">
        <v>0</v>
      </c>
      <c r="AE41" s="219">
        <f t="shared" si="6"/>
        <v>14</v>
      </c>
      <c r="AF41" s="41">
        <v>10</v>
      </c>
      <c r="AG41" s="41">
        <v>6</v>
      </c>
      <c r="AH41" s="41">
        <v>0</v>
      </c>
      <c r="AI41" s="219">
        <f t="shared" si="7"/>
        <v>16</v>
      </c>
      <c r="AJ41" s="41">
        <v>3</v>
      </c>
      <c r="AK41" s="41">
        <v>1</v>
      </c>
      <c r="AL41" s="41">
        <v>0</v>
      </c>
      <c r="AM41" s="219">
        <f t="shared" si="8"/>
        <v>4</v>
      </c>
      <c r="AN41" s="41">
        <v>279</v>
      </c>
      <c r="AO41" s="41">
        <v>185</v>
      </c>
      <c r="AP41" s="41">
        <v>0</v>
      </c>
      <c r="AQ41" s="220">
        <v>464</v>
      </c>
      <c r="AR41" s="42"/>
    </row>
    <row r="42" spans="1:44" ht="20.100000000000001" customHeight="1" x14ac:dyDescent="0.2">
      <c r="A42" s="75" t="s">
        <v>96</v>
      </c>
      <c r="B42" s="76" t="s">
        <v>98</v>
      </c>
      <c r="C42" s="77" t="s">
        <v>187</v>
      </c>
      <c r="D42" s="41">
        <v>80</v>
      </c>
      <c r="E42" s="41">
        <v>93</v>
      </c>
      <c r="F42" s="41">
        <v>0</v>
      </c>
      <c r="G42" s="219">
        <f t="shared" si="0"/>
        <v>173</v>
      </c>
      <c r="H42" s="41">
        <v>0</v>
      </c>
      <c r="I42" s="41">
        <v>3</v>
      </c>
      <c r="J42" s="41">
        <v>0</v>
      </c>
      <c r="K42" s="219">
        <f t="shared" si="1"/>
        <v>3</v>
      </c>
      <c r="L42" s="41">
        <v>2</v>
      </c>
      <c r="M42" s="41">
        <v>3</v>
      </c>
      <c r="N42" s="41">
        <v>0</v>
      </c>
      <c r="O42" s="219">
        <f t="shared" si="2"/>
        <v>5</v>
      </c>
      <c r="P42" s="41">
        <v>1</v>
      </c>
      <c r="Q42" s="41">
        <v>2</v>
      </c>
      <c r="R42" s="41">
        <v>0</v>
      </c>
      <c r="S42" s="219">
        <f t="shared" si="3"/>
        <v>3</v>
      </c>
      <c r="T42" s="41">
        <v>10</v>
      </c>
      <c r="U42" s="41">
        <v>19</v>
      </c>
      <c r="V42" s="41">
        <v>0</v>
      </c>
      <c r="W42" s="219">
        <f t="shared" si="4"/>
        <v>29</v>
      </c>
      <c r="X42" s="41">
        <v>0</v>
      </c>
      <c r="Y42" s="41">
        <v>0</v>
      </c>
      <c r="Z42" s="41">
        <v>0</v>
      </c>
      <c r="AA42" s="219">
        <f t="shared" si="5"/>
        <v>0</v>
      </c>
      <c r="AB42" s="41">
        <v>4</v>
      </c>
      <c r="AC42" s="41">
        <v>1</v>
      </c>
      <c r="AD42" s="41">
        <v>0</v>
      </c>
      <c r="AE42" s="219">
        <f t="shared" si="6"/>
        <v>5</v>
      </c>
      <c r="AF42" s="41">
        <v>0</v>
      </c>
      <c r="AG42" s="41">
        <v>0</v>
      </c>
      <c r="AH42" s="41">
        <v>0</v>
      </c>
      <c r="AI42" s="219">
        <f t="shared" si="7"/>
        <v>0</v>
      </c>
      <c r="AJ42" s="41">
        <v>2</v>
      </c>
      <c r="AK42" s="41">
        <v>1</v>
      </c>
      <c r="AL42" s="41">
        <v>0</v>
      </c>
      <c r="AM42" s="219">
        <f t="shared" si="8"/>
        <v>3</v>
      </c>
      <c r="AN42" s="41">
        <v>99</v>
      </c>
      <c r="AO42" s="41">
        <v>122</v>
      </c>
      <c r="AP42" s="41">
        <v>0</v>
      </c>
      <c r="AQ42" s="220">
        <v>221</v>
      </c>
      <c r="AR42" s="42"/>
    </row>
    <row r="43" spans="1:44" ht="20.100000000000001" customHeight="1" x14ac:dyDescent="0.2">
      <c r="A43" s="75" t="s">
        <v>99</v>
      </c>
      <c r="B43" s="76" t="s">
        <v>100</v>
      </c>
      <c r="C43" s="77" t="s">
        <v>187</v>
      </c>
      <c r="D43" s="41">
        <v>106</v>
      </c>
      <c r="E43" s="41">
        <v>40</v>
      </c>
      <c r="F43" s="41">
        <v>0</v>
      </c>
      <c r="G43" s="219">
        <f t="shared" si="0"/>
        <v>146</v>
      </c>
      <c r="H43" s="41">
        <v>0</v>
      </c>
      <c r="I43" s="41">
        <v>8</v>
      </c>
      <c r="J43" s="41">
        <v>0</v>
      </c>
      <c r="K43" s="219">
        <f t="shared" si="1"/>
        <v>8</v>
      </c>
      <c r="L43" s="41">
        <v>18</v>
      </c>
      <c r="M43" s="41">
        <v>15</v>
      </c>
      <c r="N43" s="41">
        <v>0</v>
      </c>
      <c r="O43" s="219">
        <f t="shared" si="2"/>
        <v>33</v>
      </c>
      <c r="P43" s="41">
        <v>1</v>
      </c>
      <c r="Q43" s="41">
        <v>0</v>
      </c>
      <c r="R43" s="41">
        <v>0</v>
      </c>
      <c r="S43" s="219">
        <f t="shared" si="3"/>
        <v>1</v>
      </c>
      <c r="T43" s="41">
        <v>53</v>
      </c>
      <c r="U43" s="41">
        <v>67</v>
      </c>
      <c r="V43" s="41">
        <v>0</v>
      </c>
      <c r="W43" s="219">
        <f t="shared" si="4"/>
        <v>120</v>
      </c>
      <c r="X43" s="41">
        <v>1</v>
      </c>
      <c r="Y43" s="41">
        <v>1</v>
      </c>
      <c r="Z43" s="41">
        <v>0</v>
      </c>
      <c r="AA43" s="219">
        <f t="shared" si="5"/>
        <v>2</v>
      </c>
      <c r="AB43" s="41">
        <v>11</v>
      </c>
      <c r="AC43" s="41">
        <v>5</v>
      </c>
      <c r="AD43" s="41">
        <v>0</v>
      </c>
      <c r="AE43" s="219">
        <f t="shared" si="6"/>
        <v>16</v>
      </c>
      <c r="AF43" s="41">
        <v>0</v>
      </c>
      <c r="AG43" s="41">
        <v>1</v>
      </c>
      <c r="AH43" s="41">
        <v>0</v>
      </c>
      <c r="AI43" s="219">
        <f t="shared" si="7"/>
        <v>1</v>
      </c>
      <c r="AJ43" s="41">
        <v>2</v>
      </c>
      <c r="AK43" s="41">
        <v>2</v>
      </c>
      <c r="AL43" s="41">
        <v>0</v>
      </c>
      <c r="AM43" s="219">
        <f t="shared" si="8"/>
        <v>4</v>
      </c>
      <c r="AN43" s="41">
        <v>192</v>
      </c>
      <c r="AO43" s="41">
        <v>139</v>
      </c>
      <c r="AP43" s="41">
        <v>0</v>
      </c>
      <c r="AQ43" s="220">
        <v>331</v>
      </c>
      <c r="AR43" s="42"/>
    </row>
    <row r="44" spans="1:44" ht="20.100000000000001" customHeight="1" x14ac:dyDescent="0.2">
      <c r="A44" s="75" t="s">
        <v>101</v>
      </c>
      <c r="B44" s="76" t="s">
        <v>102</v>
      </c>
      <c r="C44" s="77" t="s">
        <v>187</v>
      </c>
      <c r="D44" s="41">
        <v>96</v>
      </c>
      <c r="E44" s="41">
        <v>81</v>
      </c>
      <c r="F44" s="41">
        <v>0</v>
      </c>
      <c r="G44" s="219">
        <f t="shared" si="0"/>
        <v>177</v>
      </c>
      <c r="H44" s="41">
        <v>7</v>
      </c>
      <c r="I44" s="41">
        <v>11</v>
      </c>
      <c r="J44" s="41">
        <v>0</v>
      </c>
      <c r="K44" s="219">
        <f t="shared" si="1"/>
        <v>18</v>
      </c>
      <c r="L44" s="41">
        <v>31</v>
      </c>
      <c r="M44" s="41">
        <v>47</v>
      </c>
      <c r="N44" s="41">
        <v>0</v>
      </c>
      <c r="O44" s="219">
        <f t="shared" si="2"/>
        <v>78</v>
      </c>
      <c r="P44" s="41">
        <v>0</v>
      </c>
      <c r="Q44" s="41">
        <v>0</v>
      </c>
      <c r="R44" s="41">
        <v>0</v>
      </c>
      <c r="S44" s="219">
        <f t="shared" si="3"/>
        <v>0</v>
      </c>
      <c r="T44" s="41">
        <v>44</v>
      </c>
      <c r="U44" s="41">
        <v>63</v>
      </c>
      <c r="V44" s="41">
        <v>0</v>
      </c>
      <c r="W44" s="219">
        <f t="shared" si="4"/>
        <v>107</v>
      </c>
      <c r="X44" s="41">
        <v>0</v>
      </c>
      <c r="Y44" s="41">
        <v>0</v>
      </c>
      <c r="Z44" s="41">
        <v>0</v>
      </c>
      <c r="AA44" s="219">
        <f t="shared" si="5"/>
        <v>0</v>
      </c>
      <c r="AB44" s="41">
        <v>9</v>
      </c>
      <c r="AC44" s="41">
        <v>4</v>
      </c>
      <c r="AD44" s="41">
        <v>0</v>
      </c>
      <c r="AE44" s="219">
        <f t="shared" si="6"/>
        <v>13</v>
      </c>
      <c r="AF44" s="41">
        <v>13</v>
      </c>
      <c r="AG44" s="41">
        <v>19</v>
      </c>
      <c r="AH44" s="41">
        <v>0</v>
      </c>
      <c r="AI44" s="219">
        <f t="shared" si="7"/>
        <v>32</v>
      </c>
      <c r="AJ44" s="41">
        <v>7</v>
      </c>
      <c r="AK44" s="41">
        <v>8</v>
      </c>
      <c r="AL44" s="41">
        <v>0</v>
      </c>
      <c r="AM44" s="219">
        <f t="shared" si="8"/>
        <v>15</v>
      </c>
      <c r="AN44" s="41">
        <v>207</v>
      </c>
      <c r="AO44" s="41">
        <v>233</v>
      </c>
      <c r="AP44" s="41">
        <v>0</v>
      </c>
      <c r="AQ44" s="220">
        <v>440</v>
      </c>
      <c r="AR44" s="42"/>
    </row>
    <row r="45" spans="1:44" ht="20.100000000000001" customHeight="1" x14ac:dyDescent="0.2">
      <c r="A45" s="75" t="s">
        <v>103</v>
      </c>
      <c r="B45" s="76" t="s">
        <v>104</v>
      </c>
      <c r="C45" s="77" t="s">
        <v>188</v>
      </c>
      <c r="D45" s="41">
        <v>68</v>
      </c>
      <c r="E45" s="41">
        <v>81</v>
      </c>
      <c r="F45" s="41">
        <v>0</v>
      </c>
      <c r="G45" s="219">
        <f t="shared" si="0"/>
        <v>149</v>
      </c>
      <c r="H45" s="41">
        <v>14</v>
      </c>
      <c r="I45" s="41">
        <v>14</v>
      </c>
      <c r="J45" s="41">
        <v>0</v>
      </c>
      <c r="K45" s="219">
        <f t="shared" si="1"/>
        <v>28</v>
      </c>
      <c r="L45" s="41">
        <v>21</v>
      </c>
      <c r="M45" s="41">
        <v>40</v>
      </c>
      <c r="N45" s="41">
        <v>0</v>
      </c>
      <c r="O45" s="219">
        <f t="shared" si="2"/>
        <v>61</v>
      </c>
      <c r="P45" s="41">
        <v>0</v>
      </c>
      <c r="Q45" s="41">
        <v>2</v>
      </c>
      <c r="R45" s="41">
        <v>0</v>
      </c>
      <c r="S45" s="219">
        <f t="shared" si="3"/>
        <v>2</v>
      </c>
      <c r="T45" s="41">
        <v>48</v>
      </c>
      <c r="U45" s="41">
        <v>79</v>
      </c>
      <c r="V45" s="41">
        <v>0</v>
      </c>
      <c r="W45" s="219">
        <f t="shared" si="4"/>
        <v>127</v>
      </c>
      <c r="X45" s="41">
        <v>0</v>
      </c>
      <c r="Y45" s="41">
        <v>0</v>
      </c>
      <c r="Z45" s="41">
        <v>0</v>
      </c>
      <c r="AA45" s="219">
        <f t="shared" si="5"/>
        <v>0</v>
      </c>
      <c r="AB45" s="41">
        <v>3</v>
      </c>
      <c r="AC45" s="41">
        <v>1</v>
      </c>
      <c r="AD45" s="41">
        <v>0</v>
      </c>
      <c r="AE45" s="219">
        <f t="shared" si="6"/>
        <v>4</v>
      </c>
      <c r="AF45" s="41">
        <v>0</v>
      </c>
      <c r="AG45" s="41">
        <v>5</v>
      </c>
      <c r="AH45" s="41">
        <v>0</v>
      </c>
      <c r="AI45" s="219">
        <f t="shared" si="7"/>
        <v>5</v>
      </c>
      <c r="AJ45" s="41">
        <v>3</v>
      </c>
      <c r="AK45" s="41">
        <v>1</v>
      </c>
      <c r="AL45" s="41">
        <v>0</v>
      </c>
      <c r="AM45" s="219">
        <f t="shared" si="8"/>
        <v>4</v>
      </c>
      <c r="AN45" s="41">
        <v>157</v>
      </c>
      <c r="AO45" s="41">
        <v>223</v>
      </c>
      <c r="AP45" s="41">
        <v>0</v>
      </c>
      <c r="AQ45" s="220">
        <v>380</v>
      </c>
      <c r="AR45" s="42"/>
    </row>
    <row r="46" spans="1:44" ht="20.100000000000001" customHeight="1" x14ac:dyDescent="0.2">
      <c r="A46" s="75" t="s">
        <v>103</v>
      </c>
      <c r="B46" s="76" t="s">
        <v>105</v>
      </c>
      <c r="C46" s="77" t="s">
        <v>188</v>
      </c>
      <c r="D46" s="41">
        <v>193</v>
      </c>
      <c r="E46" s="41">
        <v>280</v>
      </c>
      <c r="F46" s="41">
        <v>1</v>
      </c>
      <c r="G46" s="219">
        <f t="shared" si="0"/>
        <v>474</v>
      </c>
      <c r="H46" s="41">
        <v>6</v>
      </c>
      <c r="I46" s="41">
        <v>27</v>
      </c>
      <c r="J46" s="41">
        <v>0</v>
      </c>
      <c r="K46" s="219">
        <f t="shared" si="1"/>
        <v>33</v>
      </c>
      <c r="L46" s="41">
        <v>28</v>
      </c>
      <c r="M46" s="41">
        <v>50</v>
      </c>
      <c r="N46" s="41">
        <v>0</v>
      </c>
      <c r="O46" s="219">
        <f t="shared" si="2"/>
        <v>78</v>
      </c>
      <c r="P46" s="41">
        <v>0</v>
      </c>
      <c r="Q46" s="41">
        <v>0</v>
      </c>
      <c r="R46" s="41">
        <v>0</v>
      </c>
      <c r="S46" s="219">
        <f t="shared" si="3"/>
        <v>0</v>
      </c>
      <c r="T46" s="41">
        <v>205</v>
      </c>
      <c r="U46" s="41">
        <v>304</v>
      </c>
      <c r="V46" s="41">
        <v>0</v>
      </c>
      <c r="W46" s="219">
        <f t="shared" si="4"/>
        <v>509</v>
      </c>
      <c r="X46" s="41">
        <v>0</v>
      </c>
      <c r="Y46" s="41">
        <v>0</v>
      </c>
      <c r="Z46" s="41">
        <v>0</v>
      </c>
      <c r="AA46" s="219">
        <f t="shared" si="5"/>
        <v>0</v>
      </c>
      <c r="AB46" s="41">
        <v>20</v>
      </c>
      <c r="AC46" s="41">
        <v>26</v>
      </c>
      <c r="AD46" s="41">
        <v>0</v>
      </c>
      <c r="AE46" s="219">
        <f t="shared" si="6"/>
        <v>46</v>
      </c>
      <c r="AF46" s="41">
        <v>99</v>
      </c>
      <c r="AG46" s="41">
        <v>169</v>
      </c>
      <c r="AH46" s="41">
        <v>0</v>
      </c>
      <c r="AI46" s="219">
        <f t="shared" si="7"/>
        <v>268</v>
      </c>
      <c r="AJ46" s="41">
        <v>45</v>
      </c>
      <c r="AK46" s="41">
        <v>62</v>
      </c>
      <c r="AL46" s="41">
        <v>1</v>
      </c>
      <c r="AM46" s="219">
        <f t="shared" si="8"/>
        <v>108</v>
      </c>
      <c r="AN46" s="41">
        <v>596</v>
      </c>
      <c r="AO46" s="41">
        <v>918</v>
      </c>
      <c r="AP46" s="41">
        <v>2</v>
      </c>
      <c r="AQ46" s="220">
        <v>1516</v>
      </c>
      <c r="AR46" s="42"/>
    </row>
    <row r="47" spans="1:44" ht="20.100000000000001" customHeight="1" x14ac:dyDescent="0.2">
      <c r="A47" s="75" t="s">
        <v>103</v>
      </c>
      <c r="B47" s="76" t="s">
        <v>106</v>
      </c>
      <c r="C47" s="77" t="s">
        <v>187</v>
      </c>
      <c r="D47" s="41">
        <v>42</v>
      </c>
      <c r="E47" s="41">
        <v>38</v>
      </c>
      <c r="F47" s="41">
        <v>0</v>
      </c>
      <c r="G47" s="219">
        <f t="shared" si="0"/>
        <v>80</v>
      </c>
      <c r="H47" s="41">
        <v>1</v>
      </c>
      <c r="I47" s="41">
        <v>1</v>
      </c>
      <c r="J47" s="41">
        <v>0</v>
      </c>
      <c r="K47" s="219">
        <f t="shared" si="1"/>
        <v>2</v>
      </c>
      <c r="L47" s="41">
        <v>1</v>
      </c>
      <c r="M47" s="41">
        <v>5</v>
      </c>
      <c r="N47" s="41">
        <v>0</v>
      </c>
      <c r="O47" s="219">
        <f t="shared" si="2"/>
        <v>6</v>
      </c>
      <c r="P47" s="41">
        <v>0</v>
      </c>
      <c r="Q47" s="41">
        <v>0</v>
      </c>
      <c r="R47" s="41">
        <v>0</v>
      </c>
      <c r="S47" s="219">
        <f t="shared" si="3"/>
        <v>0</v>
      </c>
      <c r="T47" s="41">
        <v>29</v>
      </c>
      <c r="U47" s="41">
        <v>48</v>
      </c>
      <c r="V47" s="41">
        <v>0</v>
      </c>
      <c r="W47" s="219">
        <f t="shared" si="4"/>
        <v>77</v>
      </c>
      <c r="X47" s="41">
        <v>0</v>
      </c>
      <c r="Y47" s="41">
        <v>1</v>
      </c>
      <c r="Z47" s="41">
        <v>0</v>
      </c>
      <c r="AA47" s="219">
        <f t="shared" si="5"/>
        <v>1</v>
      </c>
      <c r="AB47" s="41">
        <v>4</v>
      </c>
      <c r="AC47" s="41">
        <v>1</v>
      </c>
      <c r="AD47" s="41">
        <v>0</v>
      </c>
      <c r="AE47" s="219">
        <f t="shared" si="6"/>
        <v>5</v>
      </c>
      <c r="AF47" s="41">
        <v>1</v>
      </c>
      <c r="AG47" s="41">
        <v>2</v>
      </c>
      <c r="AH47" s="41">
        <v>0</v>
      </c>
      <c r="AI47" s="219">
        <f t="shared" si="7"/>
        <v>3</v>
      </c>
      <c r="AJ47" s="41">
        <v>2</v>
      </c>
      <c r="AK47" s="41">
        <v>5</v>
      </c>
      <c r="AL47" s="41">
        <v>0</v>
      </c>
      <c r="AM47" s="219">
        <f t="shared" si="8"/>
        <v>7</v>
      </c>
      <c r="AN47" s="41">
        <v>80</v>
      </c>
      <c r="AO47" s="41">
        <v>101</v>
      </c>
      <c r="AP47" s="41">
        <v>0</v>
      </c>
      <c r="AQ47" s="220">
        <v>181</v>
      </c>
      <c r="AR47" s="42"/>
    </row>
    <row r="48" spans="1:44" ht="20.100000000000001" customHeight="1" x14ac:dyDescent="0.2">
      <c r="A48" s="75" t="s">
        <v>103</v>
      </c>
      <c r="B48" s="76" t="s">
        <v>107</v>
      </c>
      <c r="C48" s="77" t="s">
        <v>188</v>
      </c>
      <c r="D48" s="41">
        <v>116</v>
      </c>
      <c r="E48" s="41">
        <v>91</v>
      </c>
      <c r="F48" s="41">
        <v>0</v>
      </c>
      <c r="G48" s="219">
        <f t="shared" si="0"/>
        <v>207</v>
      </c>
      <c r="H48" s="41">
        <v>4</v>
      </c>
      <c r="I48" s="41">
        <v>9</v>
      </c>
      <c r="J48" s="41">
        <v>0</v>
      </c>
      <c r="K48" s="219">
        <f t="shared" si="1"/>
        <v>13</v>
      </c>
      <c r="L48" s="41">
        <v>19</v>
      </c>
      <c r="M48" s="41">
        <v>26</v>
      </c>
      <c r="N48" s="41">
        <v>0</v>
      </c>
      <c r="O48" s="219">
        <f t="shared" si="2"/>
        <v>45</v>
      </c>
      <c r="P48" s="41">
        <v>0</v>
      </c>
      <c r="Q48" s="41">
        <v>0</v>
      </c>
      <c r="R48" s="41">
        <v>0</v>
      </c>
      <c r="S48" s="219">
        <f t="shared" si="3"/>
        <v>0</v>
      </c>
      <c r="T48" s="41">
        <v>66</v>
      </c>
      <c r="U48" s="41">
        <v>70</v>
      </c>
      <c r="V48" s="41">
        <v>0</v>
      </c>
      <c r="W48" s="219">
        <f t="shared" si="4"/>
        <v>136</v>
      </c>
      <c r="X48" s="41">
        <v>0</v>
      </c>
      <c r="Y48" s="41">
        <v>0</v>
      </c>
      <c r="Z48" s="41">
        <v>0</v>
      </c>
      <c r="AA48" s="219">
        <f t="shared" si="5"/>
        <v>0</v>
      </c>
      <c r="AB48" s="41">
        <v>5</v>
      </c>
      <c r="AC48" s="41">
        <v>6</v>
      </c>
      <c r="AD48" s="41">
        <v>0</v>
      </c>
      <c r="AE48" s="219">
        <f t="shared" si="6"/>
        <v>11</v>
      </c>
      <c r="AF48" s="41">
        <v>12</v>
      </c>
      <c r="AG48" s="41">
        <v>13</v>
      </c>
      <c r="AH48" s="41">
        <v>0</v>
      </c>
      <c r="AI48" s="219">
        <f t="shared" si="7"/>
        <v>25</v>
      </c>
      <c r="AJ48" s="41">
        <v>12</v>
      </c>
      <c r="AK48" s="41">
        <v>6</v>
      </c>
      <c r="AL48" s="41">
        <v>0</v>
      </c>
      <c r="AM48" s="219">
        <f t="shared" si="8"/>
        <v>18</v>
      </c>
      <c r="AN48" s="41">
        <v>234</v>
      </c>
      <c r="AO48" s="41">
        <v>221</v>
      </c>
      <c r="AP48" s="41">
        <v>0</v>
      </c>
      <c r="AQ48" s="220">
        <v>455</v>
      </c>
      <c r="AR48" s="42"/>
    </row>
    <row r="49" spans="1:44" ht="20.100000000000001" customHeight="1" x14ac:dyDescent="0.2">
      <c r="A49" s="75" t="s">
        <v>103</v>
      </c>
      <c r="B49" s="76" t="s">
        <v>108</v>
      </c>
      <c r="C49" s="77" t="s">
        <v>187</v>
      </c>
      <c r="D49" s="41">
        <v>95</v>
      </c>
      <c r="E49" s="41">
        <v>119</v>
      </c>
      <c r="F49" s="41">
        <v>0</v>
      </c>
      <c r="G49" s="219">
        <f t="shared" si="0"/>
        <v>214</v>
      </c>
      <c r="H49" s="41">
        <v>7</v>
      </c>
      <c r="I49" s="41">
        <v>5</v>
      </c>
      <c r="J49" s="41">
        <v>0</v>
      </c>
      <c r="K49" s="219">
        <f t="shared" si="1"/>
        <v>12</v>
      </c>
      <c r="L49" s="41">
        <v>11</v>
      </c>
      <c r="M49" s="41">
        <v>12</v>
      </c>
      <c r="N49" s="41">
        <v>0</v>
      </c>
      <c r="O49" s="219">
        <f t="shared" si="2"/>
        <v>23</v>
      </c>
      <c r="P49" s="41">
        <v>0</v>
      </c>
      <c r="Q49" s="41">
        <v>1</v>
      </c>
      <c r="R49" s="41">
        <v>0</v>
      </c>
      <c r="S49" s="219">
        <f t="shared" si="3"/>
        <v>1</v>
      </c>
      <c r="T49" s="41">
        <v>34</v>
      </c>
      <c r="U49" s="41">
        <v>63</v>
      </c>
      <c r="V49" s="41">
        <v>0</v>
      </c>
      <c r="W49" s="219">
        <f t="shared" si="4"/>
        <v>97</v>
      </c>
      <c r="X49" s="41">
        <v>1</v>
      </c>
      <c r="Y49" s="41">
        <v>0</v>
      </c>
      <c r="Z49" s="41">
        <v>0</v>
      </c>
      <c r="AA49" s="219">
        <f t="shared" si="5"/>
        <v>1</v>
      </c>
      <c r="AB49" s="41">
        <v>12</v>
      </c>
      <c r="AC49" s="41">
        <v>10</v>
      </c>
      <c r="AD49" s="41">
        <v>0</v>
      </c>
      <c r="AE49" s="219">
        <f t="shared" si="6"/>
        <v>22</v>
      </c>
      <c r="AF49" s="41">
        <v>14</v>
      </c>
      <c r="AG49" s="41">
        <v>25</v>
      </c>
      <c r="AH49" s="41">
        <v>0</v>
      </c>
      <c r="AI49" s="219">
        <f t="shared" si="7"/>
        <v>39</v>
      </c>
      <c r="AJ49" s="41">
        <v>6</v>
      </c>
      <c r="AK49" s="41">
        <v>8</v>
      </c>
      <c r="AL49" s="41">
        <v>1</v>
      </c>
      <c r="AM49" s="219">
        <f t="shared" si="8"/>
        <v>15</v>
      </c>
      <c r="AN49" s="41">
        <v>180</v>
      </c>
      <c r="AO49" s="41">
        <v>243</v>
      </c>
      <c r="AP49" s="41">
        <v>1</v>
      </c>
      <c r="AQ49" s="220">
        <v>424</v>
      </c>
      <c r="AR49" s="42"/>
    </row>
    <row r="50" spans="1:44" ht="20.100000000000001" customHeight="1" x14ac:dyDescent="0.2">
      <c r="A50" s="75" t="s">
        <v>109</v>
      </c>
      <c r="B50" s="76" t="s">
        <v>110</v>
      </c>
      <c r="C50" s="77" t="s">
        <v>187</v>
      </c>
      <c r="D50" s="41">
        <v>89</v>
      </c>
      <c r="E50" s="41">
        <v>93</v>
      </c>
      <c r="F50" s="41">
        <v>0</v>
      </c>
      <c r="G50" s="219">
        <f t="shared" si="0"/>
        <v>182</v>
      </c>
      <c r="H50" s="41">
        <v>17</v>
      </c>
      <c r="I50" s="41">
        <v>20</v>
      </c>
      <c r="J50" s="41">
        <v>0</v>
      </c>
      <c r="K50" s="219">
        <f t="shared" si="1"/>
        <v>37</v>
      </c>
      <c r="L50" s="41">
        <v>17</v>
      </c>
      <c r="M50" s="41">
        <v>18</v>
      </c>
      <c r="N50" s="41">
        <v>0</v>
      </c>
      <c r="O50" s="219">
        <f t="shared" si="2"/>
        <v>35</v>
      </c>
      <c r="P50" s="41">
        <v>1</v>
      </c>
      <c r="Q50" s="41">
        <v>2</v>
      </c>
      <c r="R50" s="41">
        <v>0</v>
      </c>
      <c r="S50" s="219">
        <f t="shared" si="3"/>
        <v>3</v>
      </c>
      <c r="T50" s="41">
        <v>14</v>
      </c>
      <c r="U50" s="41">
        <v>34</v>
      </c>
      <c r="V50" s="41">
        <v>0</v>
      </c>
      <c r="W50" s="219">
        <f t="shared" si="4"/>
        <v>48</v>
      </c>
      <c r="X50" s="41">
        <v>0</v>
      </c>
      <c r="Y50" s="41">
        <v>0</v>
      </c>
      <c r="Z50" s="41">
        <v>0</v>
      </c>
      <c r="AA50" s="219">
        <f t="shared" si="5"/>
        <v>0</v>
      </c>
      <c r="AB50" s="41">
        <v>9</v>
      </c>
      <c r="AC50" s="41">
        <v>8</v>
      </c>
      <c r="AD50" s="41">
        <v>0</v>
      </c>
      <c r="AE50" s="219">
        <f t="shared" si="6"/>
        <v>17</v>
      </c>
      <c r="AF50" s="41">
        <v>3</v>
      </c>
      <c r="AG50" s="41">
        <v>6</v>
      </c>
      <c r="AH50" s="41">
        <v>0</v>
      </c>
      <c r="AI50" s="219">
        <f t="shared" si="7"/>
        <v>9</v>
      </c>
      <c r="AJ50" s="41">
        <v>2</v>
      </c>
      <c r="AK50" s="41">
        <v>5</v>
      </c>
      <c r="AL50" s="41">
        <v>0</v>
      </c>
      <c r="AM50" s="219">
        <f t="shared" si="8"/>
        <v>7</v>
      </c>
      <c r="AN50" s="41">
        <v>152</v>
      </c>
      <c r="AO50" s="41">
        <v>186</v>
      </c>
      <c r="AP50" s="41">
        <v>0</v>
      </c>
      <c r="AQ50" s="220">
        <v>338</v>
      </c>
      <c r="AR50" s="42"/>
    </row>
    <row r="51" spans="1:44" ht="20.100000000000001" customHeight="1" x14ac:dyDescent="0.2">
      <c r="A51" s="75" t="s">
        <v>109</v>
      </c>
      <c r="B51" s="76" t="s">
        <v>111</v>
      </c>
      <c r="C51" s="77" t="s">
        <v>187</v>
      </c>
      <c r="D51" s="41">
        <v>58</v>
      </c>
      <c r="E51" s="41">
        <v>62</v>
      </c>
      <c r="F51" s="41">
        <v>0</v>
      </c>
      <c r="G51" s="219">
        <f t="shared" si="0"/>
        <v>120</v>
      </c>
      <c r="H51" s="41">
        <v>18</v>
      </c>
      <c r="I51" s="41">
        <v>17</v>
      </c>
      <c r="J51" s="41">
        <v>0</v>
      </c>
      <c r="K51" s="219">
        <f t="shared" si="1"/>
        <v>35</v>
      </c>
      <c r="L51" s="41">
        <v>7</v>
      </c>
      <c r="M51" s="41">
        <v>15</v>
      </c>
      <c r="N51" s="41">
        <v>0</v>
      </c>
      <c r="O51" s="219">
        <f t="shared" si="2"/>
        <v>22</v>
      </c>
      <c r="P51" s="41">
        <v>2</v>
      </c>
      <c r="Q51" s="41">
        <v>1</v>
      </c>
      <c r="R51" s="41">
        <v>0</v>
      </c>
      <c r="S51" s="219">
        <f t="shared" si="3"/>
        <v>3</v>
      </c>
      <c r="T51" s="41">
        <v>16</v>
      </c>
      <c r="U51" s="41">
        <v>10</v>
      </c>
      <c r="V51" s="41">
        <v>0</v>
      </c>
      <c r="W51" s="219">
        <f t="shared" si="4"/>
        <v>26</v>
      </c>
      <c r="X51" s="41">
        <v>0</v>
      </c>
      <c r="Y51" s="41">
        <v>0</v>
      </c>
      <c r="Z51" s="41">
        <v>0</v>
      </c>
      <c r="AA51" s="219">
        <f t="shared" si="5"/>
        <v>0</v>
      </c>
      <c r="AB51" s="41">
        <v>0</v>
      </c>
      <c r="AC51" s="41">
        <v>0</v>
      </c>
      <c r="AD51" s="41">
        <v>0</v>
      </c>
      <c r="AE51" s="219">
        <f t="shared" si="6"/>
        <v>0</v>
      </c>
      <c r="AF51" s="41">
        <v>0</v>
      </c>
      <c r="AG51" s="41">
        <v>0</v>
      </c>
      <c r="AH51" s="41">
        <v>0</v>
      </c>
      <c r="AI51" s="219">
        <f t="shared" si="7"/>
        <v>0</v>
      </c>
      <c r="AJ51" s="41">
        <v>0</v>
      </c>
      <c r="AK51" s="41">
        <v>0</v>
      </c>
      <c r="AL51" s="41">
        <v>0</v>
      </c>
      <c r="AM51" s="219">
        <f t="shared" si="8"/>
        <v>0</v>
      </c>
      <c r="AN51" s="41">
        <v>101</v>
      </c>
      <c r="AO51" s="41">
        <v>105</v>
      </c>
      <c r="AP51" s="41">
        <v>0</v>
      </c>
      <c r="AQ51" s="220">
        <v>206</v>
      </c>
      <c r="AR51" s="42"/>
    </row>
    <row r="52" spans="1:44" ht="20.100000000000001" customHeight="1" x14ac:dyDescent="0.2">
      <c r="A52" s="75" t="s">
        <v>112</v>
      </c>
      <c r="B52" s="76" t="s">
        <v>113</v>
      </c>
      <c r="C52" s="77" t="s">
        <v>187</v>
      </c>
      <c r="D52" s="41">
        <v>167</v>
      </c>
      <c r="E52" s="41">
        <v>172</v>
      </c>
      <c r="F52" s="41">
        <v>0</v>
      </c>
      <c r="G52" s="219">
        <f t="shared" si="0"/>
        <v>339</v>
      </c>
      <c r="H52" s="41">
        <v>7</v>
      </c>
      <c r="I52" s="41">
        <v>10</v>
      </c>
      <c r="J52" s="41">
        <v>0</v>
      </c>
      <c r="K52" s="219">
        <f t="shared" si="1"/>
        <v>17</v>
      </c>
      <c r="L52" s="41">
        <v>5</v>
      </c>
      <c r="M52" s="41">
        <v>5</v>
      </c>
      <c r="N52" s="41">
        <v>0</v>
      </c>
      <c r="O52" s="219">
        <f t="shared" si="2"/>
        <v>10</v>
      </c>
      <c r="P52" s="41">
        <v>0</v>
      </c>
      <c r="Q52" s="41">
        <v>0</v>
      </c>
      <c r="R52" s="41">
        <v>0</v>
      </c>
      <c r="S52" s="219">
        <f t="shared" si="3"/>
        <v>0</v>
      </c>
      <c r="T52" s="41">
        <v>32</v>
      </c>
      <c r="U52" s="41">
        <v>43</v>
      </c>
      <c r="V52" s="41">
        <v>0</v>
      </c>
      <c r="W52" s="219">
        <f t="shared" si="4"/>
        <v>75</v>
      </c>
      <c r="X52" s="41">
        <v>0</v>
      </c>
      <c r="Y52" s="41">
        <v>0</v>
      </c>
      <c r="Z52" s="41">
        <v>0</v>
      </c>
      <c r="AA52" s="219">
        <f t="shared" si="5"/>
        <v>0</v>
      </c>
      <c r="AB52" s="41">
        <v>7</v>
      </c>
      <c r="AC52" s="41">
        <v>13</v>
      </c>
      <c r="AD52" s="41">
        <v>0</v>
      </c>
      <c r="AE52" s="219">
        <f t="shared" si="6"/>
        <v>20</v>
      </c>
      <c r="AF52" s="41">
        <v>1</v>
      </c>
      <c r="AG52" s="41">
        <v>0</v>
      </c>
      <c r="AH52" s="41">
        <v>0</v>
      </c>
      <c r="AI52" s="219">
        <f t="shared" si="7"/>
        <v>1</v>
      </c>
      <c r="AJ52" s="41">
        <v>10</v>
      </c>
      <c r="AK52" s="41">
        <v>8</v>
      </c>
      <c r="AL52" s="41">
        <v>0</v>
      </c>
      <c r="AM52" s="219">
        <f t="shared" si="8"/>
        <v>18</v>
      </c>
      <c r="AN52" s="41">
        <v>229</v>
      </c>
      <c r="AO52" s="41">
        <v>251</v>
      </c>
      <c r="AP52" s="41">
        <v>0</v>
      </c>
      <c r="AQ52" s="220">
        <v>480</v>
      </c>
      <c r="AR52" s="42"/>
    </row>
    <row r="53" spans="1:44" ht="20.100000000000001" customHeight="1" x14ac:dyDescent="0.2">
      <c r="A53" s="75" t="s">
        <v>112</v>
      </c>
      <c r="B53" s="76" t="s">
        <v>114</v>
      </c>
      <c r="C53" s="77" t="s">
        <v>188</v>
      </c>
      <c r="D53" s="41">
        <v>79</v>
      </c>
      <c r="E53" s="41">
        <v>60</v>
      </c>
      <c r="F53" s="41">
        <v>0</v>
      </c>
      <c r="G53" s="219">
        <f t="shared" si="0"/>
        <v>139</v>
      </c>
      <c r="H53" s="41">
        <v>5</v>
      </c>
      <c r="I53" s="41">
        <v>11</v>
      </c>
      <c r="J53" s="41">
        <v>0</v>
      </c>
      <c r="K53" s="219">
        <f t="shared" si="1"/>
        <v>16</v>
      </c>
      <c r="L53" s="41">
        <v>13</v>
      </c>
      <c r="M53" s="41">
        <v>15</v>
      </c>
      <c r="N53" s="41">
        <v>0</v>
      </c>
      <c r="O53" s="219">
        <f t="shared" si="2"/>
        <v>28</v>
      </c>
      <c r="P53" s="41">
        <v>0</v>
      </c>
      <c r="Q53" s="41">
        <v>0</v>
      </c>
      <c r="R53" s="41">
        <v>0</v>
      </c>
      <c r="S53" s="219">
        <f t="shared" si="3"/>
        <v>0</v>
      </c>
      <c r="T53" s="41">
        <v>37</v>
      </c>
      <c r="U53" s="41">
        <v>42</v>
      </c>
      <c r="V53" s="41">
        <v>0</v>
      </c>
      <c r="W53" s="219">
        <f t="shared" si="4"/>
        <v>79</v>
      </c>
      <c r="X53" s="41">
        <v>0</v>
      </c>
      <c r="Y53" s="41">
        <v>0</v>
      </c>
      <c r="Z53" s="41">
        <v>0</v>
      </c>
      <c r="AA53" s="219">
        <f t="shared" si="5"/>
        <v>0</v>
      </c>
      <c r="AB53" s="41">
        <v>5</v>
      </c>
      <c r="AC53" s="41">
        <v>1</v>
      </c>
      <c r="AD53" s="41">
        <v>0</v>
      </c>
      <c r="AE53" s="219">
        <f t="shared" si="6"/>
        <v>6</v>
      </c>
      <c r="AF53" s="41">
        <v>19</v>
      </c>
      <c r="AG53" s="41">
        <v>19</v>
      </c>
      <c r="AH53" s="41">
        <v>0</v>
      </c>
      <c r="AI53" s="219">
        <f t="shared" si="7"/>
        <v>38</v>
      </c>
      <c r="AJ53" s="41">
        <v>2</v>
      </c>
      <c r="AK53" s="41">
        <v>2</v>
      </c>
      <c r="AL53" s="41">
        <v>0</v>
      </c>
      <c r="AM53" s="219">
        <f t="shared" si="8"/>
        <v>4</v>
      </c>
      <c r="AN53" s="41">
        <v>160</v>
      </c>
      <c r="AO53" s="41">
        <v>150</v>
      </c>
      <c r="AP53" s="41">
        <v>0</v>
      </c>
      <c r="AQ53" s="220">
        <v>310</v>
      </c>
      <c r="AR53" s="42"/>
    </row>
    <row r="54" spans="1:44" ht="20.100000000000001" customHeight="1" x14ac:dyDescent="0.2">
      <c r="A54" s="75" t="s">
        <v>115</v>
      </c>
      <c r="B54" s="76" t="s">
        <v>116</v>
      </c>
      <c r="C54" s="77" t="s">
        <v>187</v>
      </c>
      <c r="D54" s="41">
        <v>77</v>
      </c>
      <c r="E54" s="41">
        <v>60</v>
      </c>
      <c r="F54" s="41">
        <v>0</v>
      </c>
      <c r="G54" s="219">
        <f t="shared" si="0"/>
        <v>137</v>
      </c>
      <c r="H54" s="41">
        <v>1</v>
      </c>
      <c r="I54" s="41">
        <v>3</v>
      </c>
      <c r="J54" s="41">
        <v>0</v>
      </c>
      <c r="K54" s="219">
        <f t="shared" si="1"/>
        <v>4</v>
      </c>
      <c r="L54" s="41">
        <v>9</v>
      </c>
      <c r="M54" s="41">
        <v>8</v>
      </c>
      <c r="N54" s="41">
        <v>0</v>
      </c>
      <c r="O54" s="219">
        <f t="shared" si="2"/>
        <v>17</v>
      </c>
      <c r="P54" s="41">
        <v>1</v>
      </c>
      <c r="Q54" s="41">
        <v>2</v>
      </c>
      <c r="R54" s="41">
        <v>0</v>
      </c>
      <c r="S54" s="219">
        <f t="shared" si="3"/>
        <v>3</v>
      </c>
      <c r="T54" s="41">
        <v>17</v>
      </c>
      <c r="U54" s="41">
        <v>36</v>
      </c>
      <c r="V54" s="41">
        <v>0</v>
      </c>
      <c r="W54" s="219">
        <f t="shared" si="4"/>
        <v>53</v>
      </c>
      <c r="X54" s="41">
        <v>0</v>
      </c>
      <c r="Y54" s="41">
        <v>0</v>
      </c>
      <c r="Z54" s="41">
        <v>0</v>
      </c>
      <c r="AA54" s="219">
        <f t="shared" si="5"/>
        <v>0</v>
      </c>
      <c r="AB54" s="41">
        <v>1</v>
      </c>
      <c r="AC54" s="41">
        <v>1</v>
      </c>
      <c r="AD54" s="41">
        <v>0</v>
      </c>
      <c r="AE54" s="219">
        <f t="shared" si="6"/>
        <v>2</v>
      </c>
      <c r="AF54" s="41">
        <v>1</v>
      </c>
      <c r="AG54" s="41">
        <v>1</v>
      </c>
      <c r="AH54" s="41">
        <v>0</v>
      </c>
      <c r="AI54" s="219">
        <f t="shared" si="7"/>
        <v>2</v>
      </c>
      <c r="AJ54" s="41">
        <v>10</v>
      </c>
      <c r="AK54" s="41">
        <v>12</v>
      </c>
      <c r="AL54" s="41">
        <v>0</v>
      </c>
      <c r="AM54" s="219">
        <f t="shared" si="8"/>
        <v>22</v>
      </c>
      <c r="AN54" s="41">
        <v>117</v>
      </c>
      <c r="AO54" s="41">
        <v>123</v>
      </c>
      <c r="AP54" s="41">
        <v>0</v>
      </c>
      <c r="AQ54" s="220">
        <v>240</v>
      </c>
      <c r="AR54" s="42"/>
    </row>
    <row r="55" spans="1:44" ht="20.100000000000001" customHeight="1" x14ac:dyDescent="0.2">
      <c r="A55" s="75" t="s">
        <v>117</v>
      </c>
      <c r="B55" s="76" t="s">
        <v>118</v>
      </c>
      <c r="C55" s="77" t="s">
        <v>187</v>
      </c>
      <c r="D55" s="41">
        <v>92</v>
      </c>
      <c r="E55" s="41">
        <v>71</v>
      </c>
      <c r="F55" s="41">
        <v>0</v>
      </c>
      <c r="G55" s="219">
        <f t="shared" si="0"/>
        <v>163</v>
      </c>
      <c r="H55" s="41">
        <v>1</v>
      </c>
      <c r="I55" s="41">
        <v>0</v>
      </c>
      <c r="J55" s="41">
        <v>0</v>
      </c>
      <c r="K55" s="219">
        <f t="shared" si="1"/>
        <v>1</v>
      </c>
      <c r="L55" s="41">
        <v>10</v>
      </c>
      <c r="M55" s="41">
        <v>6</v>
      </c>
      <c r="N55" s="41">
        <v>0</v>
      </c>
      <c r="O55" s="219">
        <f t="shared" si="2"/>
        <v>16</v>
      </c>
      <c r="P55" s="41">
        <v>0</v>
      </c>
      <c r="Q55" s="41">
        <v>0</v>
      </c>
      <c r="R55" s="41">
        <v>0</v>
      </c>
      <c r="S55" s="219">
        <f t="shared" si="3"/>
        <v>0</v>
      </c>
      <c r="T55" s="41">
        <v>33</v>
      </c>
      <c r="U55" s="41">
        <v>49</v>
      </c>
      <c r="V55" s="41">
        <v>0</v>
      </c>
      <c r="W55" s="219">
        <f t="shared" si="4"/>
        <v>82</v>
      </c>
      <c r="X55" s="41">
        <v>0</v>
      </c>
      <c r="Y55" s="41">
        <v>0</v>
      </c>
      <c r="Z55" s="41">
        <v>0</v>
      </c>
      <c r="AA55" s="219">
        <f t="shared" si="5"/>
        <v>0</v>
      </c>
      <c r="AB55" s="41">
        <v>13</v>
      </c>
      <c r="AC55" s="41">
        <v>9</v>
      </c>
      <c r="AD55" s="41">
        <v>0</v>
      </c>
      <c r="AE55" s="219">
        <f t="shared" si="6"/>
        <v>22</v>
      </c>
      <c r="AF55" s="41">
        <v>1</v>
      </c>
      <c r="AG55" s="41">
        <v>3</v>
      </c>
      <c r="AH55" s="41">
        <v>0</v>
      </c>
      <c r="AI55" s="219">
        <f t="shared" si="7"/>
        <v>4</v>
      </c>
      <c r="AJ55" s="41">
        <v>0</v>
      </c>
      <c r="AK55" s="41">
        <v>0</v>
      </c>
      <c r="AL55" s="41">
        <v>0</v>
      </c>
      <c r="AM55" s="219">
        <f t="shared" si="8"/>
        <v>0</v>
      </c>
      <c r="AN55" s="41">
        <v>150</v>
      </c>
      <c r="AO55" s="41">
        <v>138</v>
      </c>
      <c r="AP55" s="41">
        <v>0</v>
      </c>
      <c r="AQ55" s="220">
        <v>288</v>
      </c>
      <c r="AR55" s="42"/>
    </row>
    <row r="56" spans="1:44" ht="20.100000000000001" customHeight="1" x14ac:dyDescent="0.2">
      <c r="A56" s="75" t="s">
        <v>119</v>
      </c>
      <c r="B56" s="76" t="s">
        <v>120</v>
      </c>
      <c r="C56" s="77" t="s">
        <v>189</v>
      </c>
      <c r="D56" s="41">
        <v>139</v>
      </c>
      <c r="E56" s="41">
        <v>109</v>
      </c>
      <c r="F56" s="41">
        <v>2</v>
      </c>
      <c r="G56" s="219">
        <f t="shared" si="0"/>
        <v>250</v>
      </c>
      <c r="H56" s="41">
        <v>9</v>
      </c>
      <c r="I56" s="41">
        <v>15</v>
      </c>
      <c r="J56" s="41">
        <v>0</v>
      </c>
      <c r="K56" s="219">
        <f t="shared" si="1"/>
        <v>24</v>
      </c>
      <c r="L56" s="41">
        <v>9</v>
      </c>
      <c r="M56" s="41">
        <v>14</v>
      </c>
      <c r="N56" s="41">
        <v>1</v>
      </c>
      <c r="O56" s="219">
        <f t="shared" si="2"/>
        <v>24</v>
      </c>
      <c r="P56" s="41">
        <v>0</v>
      </c>
      <c r="Q56" s="41">
        <v>0</v>
      </c>
      <c r="R56" s="41">
        <v>0</v>
      </c>
      <c r="S56" s="219">
        <f t="shared" si="3"/>
        <v>0</v>
      </c>
      <c r="T56" s="41">
        <v>86</v>
      </c>
      <c r="U56" s="41">
        <v>104</v>
      </c>
      <c r="V56" s="41">
        <v>1</v>
      </c>
      <c r="W56" s="219">
        <f t="shared" si="4"/>
        <v>191</v>
      </c>
      <c r="X56" s="41">
        <v>0</v>
      </c>
      <c r="Y56" s="41">
        <v>0</v>
      </c>
      <c r="Z56" s="41">
        <v>0</v>
      </c>
      <c r="AA56" s="219">
        <f t="shared" si="5"/>
        <v>0</v>
      </c>
      <c r="AB56" s="41">
        <v>7</v>
      </c>
      <c r="AC56" s="41">
        <v>8</v>
      </c>
      <c r="AD56" s="41">
        <v>0</v>
      </c>
      <c r="AE56" s="219">
        <f t="shared" si="6"/>
        <v>15</v>
      </c>
      <c r="AF56" s="41">
        <v>25</v>
      </c>
      <c r="AG56" s="41">
        <v>36</v>
      </c>
      <c r="AH56" s="41">
        <v>0</v>
      </c>
      <c r="AI56" s="219">
        <f t="shared" si="7"/>
        <v>61</v>
      </c>
      <c r="AJ56" s="41">
        <v>11</v>
      </c>
      <c r="AK56" s="41">
        <v>7</v>
      </c>
      <c r="AL56" s="41">
        <v>1</v>
      </c>
      <c r="AM56" s="219">
        <f t="shared" si="8"/>
        <v>19</v>
      </c>
      <c r="AN56" s="41">
        <v>286</v>
      </c>
      <c r="AO56" s="41">
        <v>293</v>
      </c>
      <c r="AP56" s="41">
        <v>5</v>
      </c>
      <c r="AQ56" s="220">
        <v>584</v>
      </c>
      <c r="AR56" s="42"/>
    </row>
    <row r="57" spans="1:44" ht="20.100000000000001" customHeight="1" x14ac:dyDescent="0.2">
      <c r="A57" s="75" t="s">
        <v>119</v>
      </c>
      <c r="B57" s="76" t="s">
        <v>121</v>
      </c>
      <c r="C57" s="77" t="s">
        <v>188</v>
      </c>
      <c r="D57" s="41">
        <v>87</v>
      </c>
      <c r="E57" s="41">
        <v>152</v>
      </c>
      <c r="F57" s="41">
        <v>0</v>
      </c>
      <c r="G57" s="219">
        <f t="shared" si="0"/>
        <v>239</v>
      </c>
      <c r="H57" s="41">
        <v>11</v>
      </c>
      <c r="I57" s="41">
        <v>18</v>
      </c>
      <c r="J57" s="41">
        <v>0</v>
      </c>
      <c r="K57" s="219">
        <f t="shared" si="1"/>
        <v>29</v>
      </c>
      <c r="L57" s="41">
        <v>14</v>
      </c>
      <c r="M57" s="41">
        <v>45</v>
      </c>
      <c r="N57" s="41">
        <v>0</v>
      </c>
      <c r="O57" s="219">
        <f t="shared" si="2"/>
        <v>59</v>
      </c>
      <c r="P57" s="41">
        <v>0</v>
      </c>
      <c r="Q57" s="41">
        <v>0</v>
      </c>
      <c r="R57" s="41">
        <v>0</v>
      </c>
      <c r="S57" s="219">
        <f t="shared" si="3"/>
        <v>0</v>
      </c>
      <c r="T57" s="41">
        <v>64</v>
      </c>
      <c r="U57" s="41">
        <v>143</v>
      </c>
      <c r="V57" s="41">
        <v>0</v>
      </c>
      <c r="W57" s="219">
        <f t="shared" si="4"/>
        <v>207</v>
      </c>
      <c r="X57" s="41">
        <v>0</v>
      </c>
      <c r="Y57" s="41">
        <v>1</v>
      </c>
      <c r="Z57" s="41">
        <v>0</v>
      </c>
      <c r="AA57" s="219">
        <f t="shared" si="5"/>
        <v>1</v>
      </c>
      <c r="AB57" s="41">
        <v>6</v>
      </c>
      <c r="AC57" s="41">
        <v>9</v>
      </c>
      <c r="AD57" s="41">
        <v>0</v>
      </c>
      <c r="AE57" s="219">
        <f t="shared" si="6"/>
        <v>15</v>
      </c>
      <c r="AF57" s="41">
        <v>16</v>
      </c>
      <c r="AG57" s="41">
        <v>48</v>
      </c>
      <c r="AH57" s="41">
        <v>0</v>
      </c>
      <c r="AI57" s="219">
        <f t="shared" si="7"/>
        <v>64</v>
      </c>
      <c r="AJ57" s="41">
        <v>2</v>
      </c>
      <c r="AK57" s="41">
        <v>39</v>
      </c>
      <c r="AL57" s="41">
        <v>0</v>
      </c>
      <c r="AM57" s="219">
        <f t="shared" si="8"/>
        <v>41</v>
      </c>
      <c r="AN57" s="41">
        <v>200</v>
      </c>
      <c r="AO57" s="41">
        <v>455</v>
      </c>
      <c r="AP57" s="41">
        <v>0</v>
      </c>
      <c r="AQ57" s="220">
        <v>655</v>
      </c>
      <c r="AR57" s="42"/>
    </row>
    <row r="58" spans="1:44" ht="20.100000000000001" customHeight="1" x14ac:dyDescent="0.2">
      <c r="A58" s="75" t="s">
        <v>119</v>
      </c>
      <c r="B58" s="76" t="s">
        <v>122</v>
      </c>
      <c r="C58" s="77" t="s">
        <v>189</v>
      </c>
      <c r="D58" s="41">
        <v>81</v>
      </c>
      <c r="E58" s="41">
        <v>101</v>
      </c>
      <c r="F58" s="41">
        <v>0</v>
      </c>
      <c r="G58" s="219">
        <f t="shared" si="0"/>
        <v>182</v>
      </c>
      <c r="H58" s="41">
        <v>18</v>
      </c>
      <c r="I58" s="41">
        <v>20</v>
      </c>
      <c r="J58" s="41">
        <v>0</v>
      </c>
      <c r="K58" s="219">
        <f t="shared" si="1"/>
        <v>38</v>
      </c>
      <c r="L58" s="41">
        <v>5</v>
      </c>
      <c r="M58" s="41">
        <v>19</v>
      </c>
      <c r="N58" s="41">
        <v>0</v>
      </c>
      <c r="O58" s="219">
        <f t="shared" si="2"/>
        <v>24</v>
      </c>
      <c r="P58" s="41">
        <v>2</v>
      </c>
      <c r="Q58" s="41">
        <v>2</v>
      </c>
      <c r="R58" s="41">
        <v>0</v>
      </c>
      <c r="S58" s="219">
        <f t="shared" si="3"/>
        <v>4</v>
      </c>
      <c r="T58" s="41">
        <v>28</v>
      </c>
      <c r="U58" s="41">
        <v>43</v>
      </c>
      <c r="V58" s="41">
        <v>0</v>
      </c>
      <c r="W58" s="219">
        <f t="shared" si="4"/>
        <v>71</v>
      </c>
      <c r="X58" s="41">
        <v>0</v>
      </c>
      <c r="Y58" s="41">
        <v>3</v>
      </c>
      <c r="Z58" s="41">
        <v>0</v>
      </c>
      <c r="AA58" s="219">
        <f t="shared" si="5"/>
        <v>3</v>
      </c>
      <c r="AB58" s="41">
        <v>0</v>
      </c>
      <c r="AC58" s="41">
        <v>0</v>
      </c>
      <c r="AD58" s="41">
        <v>0</v>
      </c>
      <c r="AE58" s="219">
        <f t="shared" si="6"/>
        <v>0</v>
      </c>
      <c r="AF58" s="41">
        <v>0</v>
      </c>
      <c r="AG58" s="41">
        <v>0</v>
      </c>
      <c r="AH58" s="41">
        <v>0</v>
      </c>
      <c r="AI58" s="219">
        <f t="shared" si="7"/>
        <v>0</v>
      </c>
      <c r="AJ58" s="41">
        <v>6</v>
      </c>
      <c r="AK58" s="41">
        <v>2</v>
      </c>
      <c r="AL58" s="41">
        <v>0</v>
      </c>
      <c r="AM58" s="219">
        <f t="shared" si="8"/>
        <v>8</v>
      </c>
      <c r="AN58" s="41">
        <v>140</v>
      </c>
      <c r="AO58" s="41">
        <v>190</v>
      </c>
      <c r="AP58" s="41">
        <v>0</v>
      </c>
      <c r="AQ58" s="220">
        <v>330</v>
      </c>
      <c r="AR58" s="42"/>
    </row>
    <row r="59" spans="1:44" ht="20.100000000000001" customHeight="1" x14ac:dyDescent="0.2">
      <c r="A59" s="75" t="s">
        <v>123</v>
      </c>
      <c r="B59" s="76" t="s">
        <v>124</v>
      </c>
      <c r="C59" s="77" t="s">
        <v>187</v>
      </c>
      <c r="D59" s="41">
        <v>129</v>
      </c>
      <c r="E59" s="41">
        <v>102</v>
      </c>
      <c r="F59" s="41">
        <v>0</v>
      </c>
      <c r="G59" s="219">
        <f t="shared" si="0"/>
        <v>231</v>
      </c>
      <c r="H59" s="41">
        <v>9</v>
      </c>
      <c r="I59" s="41">
        <v>13</v>
      </c>
      <c r="J59" s="41">
        <v>0</v>
      </c>
      <c r="K59" s="219">
        <f t="shared" si="1"/>
        <v>22</v>
      </c>
      <c r="L59" s="41">
        <v>3</v>
      </c>
      <c r="M59" s="41">
        <v>5</v>
      </c>
      <c r="N59" s="41">
        <v>0</v>
      </c>
      <c r="O59" s="219">
        <f t="shared" si="2"/>
        <v>8</v>
      </c>
      <c r="P59" s="41">
        <v>0</v>
      </c>
      <c r="Q59" s="41">
        <v>3</v>
      </c>
      <c r="R59" s="41">
        <v>0</v>
      </c>
      <c r="S59" s="219">
        <f t="shared" si="3"/>
        <v>3</v>
      </c>
      <c r="T59" s="41">
        <v>15</v>
      </c>
      <c r="U59" s="41">
        <v>17</v>
      </c>
      <c r="V59" s="41">
        <v>0</v>
      </c>
      <c r="W59" s="219">
        <f t="shared" si="4"/>
        <v>32</v>
      </c>
      <c r="X59" s="41">
        <v>2</v>
      </c>
      <c r="Y59" s="41">
        <v>3</v>
      </c>
      <c r="Z59" s="41">
        <v>0</v>
      </c>
      <c r="AA59" s="219">
        <f t="shared" si="5"/>
        <v>5</v>
      </c>
      <c r="AB59" s="41">
        <v>2</v>
      </c>
      <c r="AC59" s="41">
        <v>3</v>
      </c>
      <c r="AD59" s="41">
        <v>0</v>
      </c>
      <c r="AE59" s="219">
        <f t="shared" si="6"/>
        <v>5</v>
      </c>
      <c r="AF59" s="41">
        <v>0</v>
      </c>
      <c r="AG59" s="41">
        <v>0</v>
      </c>
      <c r="AH59" s="41">
        <v>0</v>
      </c>
      <c r="AI59" s="219">
        <f t="shared" si="7"/>
        <v>0</v>
      </c>
      <c r="AJ59" s="41">
        <v>1</v>
      </c>
      <c r="AK59" s="41">
        <v>3</v>
      </c>
      <c r="AL59" s="41">
        <v>0</v>
      </c>
      <c r="AM59" s="219">
        <f t="shared" si="8"/>
        <v>4</v>
      </c>
      <c r="AN59" s="41">
        <v>161</v>
      </c>
      <c r="AO59" s="41">
        <v>149</v>
      </c>
      <c r="AP59" s="41">
        <v>0</v>
      </c>
      <c r="AQ59" s="220">
        <v>310</v>
      </c>
      <c r="AR59" s="42"/>
    </row>
    <row r="60" spans="1:44" ht="20.100000000000001" customHeight="1" x14ac:dyDescent="0.2">
      <c r="A60" s="39" t="s">
        <v>125</v>
      </c>
      <c r="B60" s="40" t="s">
        <v>218</v>
      </c>
      <c r="C60" s="40" t="s">
        <v>188</v>
      </c>
      <c r="D60" s="41">
        <v>28</v>
      </c>
      <c r="E60" s="41">
        <v>28</v>
      </c>
      <c r="F60" s="41">
        <v>0</v>
      </c>
      <c r="G60" s="219">
        <f t="shared" si="0"/>
        <v>56</v>
      </c>
      <c r="H60" s="41">
        <v>2</v>
      </c>
      <c r="I60" s="41">
        <v>3</v>
      </c>
      <c r="J60" s="41">
        <v>0</v>
      </c>
      <c r="K60" s="219">
        <f t="shared" si="1"/>
        <v>5</v>
      </c>
      <c r="L60" s="41">
        <v>1</v>
      </c>
      <c r="M60" s="41">
        <v>0</v>
      </c>
      <c r="N60" s="41">
        <v>0</v>
      </c>
      <c r="O60" s="219">
        <f t="shared" si="2"/>
        <v>1</v>
      </c>
      <c r="P60" s="41">
        <v>0</v>
      </c>
      <c r="Q60" s="41">
        <v>1</v>
      </c>
      <c r="R60" s="41">
        <v>0</v>
      </c>
      <c r="S60" s="219">
        <f t="shared" si="3"/>
        <v>1</v>
      </c>
      <c r="T60" s="41">
        <v>6</v>
      </c>
      <c r="U60" s="41">
        <v>11</v>
      </c>
      <c r="V60" s="41">
        <v>0</v>
      </c>
      <c r="W60" s="219">
        <f t="shared" si="4"/>
        <v>17</v>
      </c>
      <c r="X60" s="41">
        <v>0</v>
      </c>
      <c r="Y60" s="41">
        <v>0</v>
      </c>
      <c r="Z60" s="41">
        <v>0</v>
      </c>
      <c r="AA60" s="219">
        <f t="shared" si="5"/>
        <v>0</v>
      </c>
      <c r="AB60" s="41">
        <v>0</v>
      </c>
      <c r="AC60" s="41">
        <v>0</v>
      </c>
      <c r="AD60" s="41">
        <v>0</v>
      </c>
      <c r="AE60" s="219">
        <f t="shared" si="6"/>
        <v>0</v>
      </c>
      <c r="AF60" s="41">
        <v>0</v>
      </c>
      <c r="AG60" s="41">
        <v>0</v>
      </c>
      <c r="AH60" s="41">
        <v>0</v>
      </c>
      <c r="AI60" s="219">
        <f t="shared" si="7"/>
        <v>0</v>
      </c>
      <c r="AJ60" s="41">
        <v>0</v>
      </c>
      <c r="AK60" s="41">
        <v>0</v>
      </c>
      <c r="AL60" s="41">
        <v>0</v>
      </c>
      <c r="AM60" s="219">
        <f t="shared" si="8"/>
        <v>0</v>
      </c>
      <c r="AN60" s="41">
        <v>37</v>
      </c>
      <c r="AO60" s="41">
        <v>43</v>
      </c>
      <c r="AP60" s="41">
        <v>0</v>
      </c>
      <c r="AQ60" s="220">
        <v>80</v>
      </c>
      <c r="AR60" s="42"/>
    </row>
    <row r="61" spans="1:44" ht="20.100000000000001" customHeight="1" x14ac:dyDescent="0.2">
      <c r="A61" s="75" t="s">
        <v>125</v>
      </c>
      <c r="B61" s="76" t="s">
        <v>126</v>
      </c>
      <c r="C61" s="77" t="s">
        <v>188</v>
      </c>
      <c r="D61" s="41">
        <v>2</v>
      </c>
      <c r="E61" s="41">
        <v>2</v>
      </c>
      <c r="F61" s="41">
        <v>0</v>
      </c>
      <c r="G61" s="219">
        <f t="shared" si="0"/>
        <v>4</v>
      </c>
      <c r="H61" s="41">
        <v>80</v>
      </c>
      <c r="I61" s="41">
        <v>161</v>
      </c>
      <c r="J61" s="41">
        <v>0</v>
      </c>
      <c r="K61" s="219">
        <f t="shared" si="1"/>
        <v>241</v>
      </c>
      <c r="L61" s="41">
        <v>3</v>
      </c>
      <c r="M61" s="41">
        <v>7</v>
      </c>
      <c r="N61" s="41">
        <v>0</v>
      </c>
      <c r="O61" s="219">
        <f t="shared" si="2"/>
        <v>10</v>
      </c>
      <c r="P61" s="41">
        <v>0</v>
      </c>
      <c r="Q61" s="41">
        <v>0</v>
      </c>
      <c r="R61" s="41">
        <v>0</v>
      </c>
      <c r="S61" s="219">
        <f t="shared" si="3"/>
        <v>0</v>
      </c>
      <c r="T61" s="41">
        <v>3</v>
      </c>
      <c r="U61" s="41">
        <v>13</v>
      </c>
      <c r="V61" s="41">
        <v>0</v>
      </c>
      <c r="W61" s="219">
        <f t="shared" si="4"/>
        <v>16</v>
      </c>
      <c r="X61" s="41">
        <v>0</v>
      </c>
      <c r="Y61" s="41">
        <v>1</v>
      </c>
      <c r="Z61" s="41">
        <v>0</v>
      </c>
      <c r="AA61" s="219">
        <f t="shared" si="5"/>
        <v>1</v>
      </c>
      <c r="AB61" s="41">
        <v>0</v>
      </c>
      <c r="AC61" s="41">
        <v>3</v>
      </c>
      <c r="AD61" s="41">
        <v>0</v>
      </c>
      <c r="AE61" s="219">
        <f t="shared" si="6"/>
        <v>3</v>
      </c>
      <c r="AF61" s="41">
        <v>0</v>
      </c>
      <c r="AG61" s="41">
        <v>0</v>
      </c>
      <c r="AH61" s="41">
        <v>0</v>
      </c>
      <c r="AI61" s="219">
        <f t="shared" si="7"/>
        <v>0</v>
      </c>
      <c r="AJ61" s="41">
        <v>0</v>
      </c>
      <c r="AK61" s="41">
        <v>0</v>
      </c>
      <c r="AL61" s="41">
        <v>0</v>
      </c>
      <c r="AM61" s="219">
        <f t="shared" si="8"/>
        <v>0</v>
      </c>
      <c r="AN61" s="41">
        <v>88</v>
      </c>
      <c r="AO61" s="41">
        <v>187</v>
      </c>
      <c r="AP61" s="41">
        <v>0</v>
      </c>
      <c r="AQ61" s="220">
        <v>275</v>
      </c>
      <c r="AR61" s="42"/>
    </row>
    <row r="62" spans="1:44" ht="20.100000000000001" customHeight="1" x14ac:dyDescent="0.2">
      <c r="A62" s="75" t="s">
        <v>125</v>
      </c>
      <c r="B62" s="76" t="s">
        <v>192</v>
      </c>
      <c r="C62" s="77" t="s">
        <v>187</v>
      </c>
      <c r="D62" s="41">
        <v>173</v>
      </c>
      <c r="E62" s="41">
        <v>125</v>
      </c>
      <c r="F62" s="41">
        <v>0</v>
      </c>
      <c r="G62" s="219">
        <f t="shared" si="0"/>
        <v>298</v>
      </c>
      <c r="H62" s="41">
        <v>9</v>
      </c>
      <c r="I62" s="41">
        <v>20</v>
      </c>
      <c r="J62" s="41">
        <v>0</v>
      </c>
      <c r="K62" s="219">
        <f t="shared" si="1"/>
        <v>29</v>
      </c>
      <c r="L62" s="41">
        <v>8</v>
      </c>
      <c r="M62" s="41">
        <v>8</v>
      </c>
      <c r="N62" s="41">
        <v>0</v>
      </c>
      <c r="O62" s="219">
        <f t="shared" si="2"/>
        <v>16</v>
      </c>
      <c r="P62" s="41">
        <v>0</v>
      </c>
      <c r="Q62" s="41">
        <v>2</v>
      </c>
      <c r="R62" s="41">
        <v>0</v>
      </c>
      <c r="S62" s="219">
        <f t="shared" si="3"/>
        <v>2</v>
      </c>
      <c r="T62" s="41">
        <v>23</v>
      </c>
      <c r="U62" s="41">
        <v>29</v>
      </c>
      <c r="V62" s="41">
        <v>0</v>
      </c>
      <c r="W62" s="219">
        <f t="shared" si="4"/>
        <v>52</v>
      </c>
      <c r="X62" s="41">
        <v>0</v>
      </c>
      <c r="Y62" s="41">
        <v>1</v>
      </c>
      <c r="Z62" s="41">
        <v>0</v>
      </c>
      <c r="AA62" s="219">
        <f t="shared" si="5"/>
        <v>1</v>
      </c>
      <c r="AB62" s="41">
        <v>3</v>
      </c>
      <c r="AC62" s="41">
        <v>3</v>
      </c>
      <c r="AD62" s="41">
        <v>0</v>
      </c>
      <c r="AE62" s="219">
        <f t="shared" si="6"/>
        <v>6</v>
      </c>
      <c r="AF62" s="41">
        <v>0</v>
      </c>
      <c r="AG62" s="41">
        <v>0</v>
      </c>
      <c r="AH62" s="41">
        <v>0</v>
      </c>
      <c r="AI62" s="219">
        <f t="shared" si="7"/>
        <v>0</v>
      </c>
      <c r="AJ62" s="41">
        <v>0</v>
      </c>
      <c r="AK62" s="41">
        <v>0</v>
      </c>
      <c r="AL62" s="41">
        <v>0</v>
      </c>
      <c r="AM62" s="219">
        <f t="shared" si="8"/>
        <v>0</v>
      </c>
      <c r="AN62" s="41">
        <v>216</v>
      </c>
      <c r="AO62" s="41">
        <v>188</v>
      </c>
      <c r="AP62" s="41">
        <v>0</v>
      </c>
      <c r="AQ62" s="220">
        <v>404</v>
      </c>
      <c r="AR62" s="42"/>
    </row>
    <row r="63" spans="1:44" ht="20.100000000000001" customHeight="1" x14ac:dyDescent="0.2">
      <c r="A63" s="75" t="s">
        <v>127</v>
      </c>
      <c r="B63" s="76" t="s">
        <v>128</v>
      </c>
      <c r="C63" s="77" t="s">
        <v>187</v>
      </c>
      <c r="D63" s="41">
        <v>71</v>
      </c>
      <c r="E63" s="41">
        <v>62</v>
      </c>
      <c r="F63" s="41">
        <v>0</v>
      </c>
      <c r="G63" s="219">
        <f t="shared" si="0"/>
        <v>133</v>
      </c>
      <c r="H63" s="41">
        <v>18</v>
      </c>
      <c r="I63" s="41">
        <v>30</v>
      </c>
      <c r="J63" s="41">
        <v>0</v>
      </c>
      <c r="K63" s="219">
        <f t="shared" si="1"/>
        <v>48</v>
      </c>
      <c r="L63" s="41">
        <v>60</v>
      </c>
      <c r="M63" s="41">
        <v>61</v>
      </c>
      <c r="N63" s="41">
        <v>0</v>
      </c>
      <c r="O63" s="219">
        <f t="shared" si="2"/>
        <v>121</v>
      </c>
      <c r="P63" s="41">
        <v>0</v>
      </c>
      <c r="Q63" s="41">
        <v>0</v>
      </c>
      <c r="R63" s="41">
        <v>0</v>
      </c>
      <c r="S63" s="219">
        <f t="shared" si="3"/>
        <v>0</v>
      </c>
      <c r="T63" s="41">
        <v>37</v>
      </c>
      <c r="U63" s="41">
        <v>66</v>
      </c>
      <c r="V63" s="41">
        <v>0</v>
      </c>
      <c r="W63" s="219">
        <f t="shared" si="4"/>
        <v>103</v>
      </c>
      <c r="X63" s="41">
        <v>0</v>
      </c>
      <c r="Y63" s="41">
        <v>0</v>
      </c>
      <c r="Z63" s="41">
        <v>0</v>
      </c>
      <c r="AA63" s="219">
        <f t="shared" si="5"/>
        <v>0</v>
      </c>
      <c r="AB63" s="41">
        <v>1</v>
      </c>
      <c r="AC63" s="41">
        <v>2</v>
      </c>
      <c r="AD63" s="41">
        <v>0</v>
      </c>
      <c r="AE63" s="219">
        <f t="shared" si="6"/>
        <v>3</v>
      </c>
      <c r="AF63" s="41">
        <v>3</v>
      </c>
      <c r="AG63" s="41">
        <v>2</v>
      </c>
      <c r="AH63" s="41">
        <v>0</v>
      </c>
      <c r="AI63" s="219">
        <f t="shared" si="7"/>
        <v>5</v>
      </c>
      <c r="AJ63" s="41">
        <v>1</v>
      </c>
      <c r="AK63" s="41">
        <v>1</v>
      </c>
      <c r="AL63" s="41">
        <v>0</v>
      </c>
      <c r="AM63" s="219">
        <f t="shared" si="8"/>
        <v>2</v>
      </c>
      <c r="AN63" s="41">
        <v>191</v>
      </c>
      <c r="AO63" s="41">
        <v>224</v>
      </c>
      <c r="AP63" s="41">
        <v>0</v>
      </c>
      <c r="AQ63" s="220">
        <v>415</v>
      </c>
      <c r="AR63" s="42"/>
    </row>
    <row r="64" spans="1:44" ht="20.100000000000001" customHeight="1" x14ac:dyDescent="0.2">
      <c r="A64" s="75" t="s">
        <v>127</v>
      </c>
      <c r="B64" s="76" t="s">
        <v>190</v>
      </c>
      <c r="C64" s="77" t="s">
        <v>187</v>
      </c>
      <c r="D64" s="41">
        <v>20</v>
      </c>
      <c r="E64" s="41">
        <v>21</v>
      </c>
      <c r="F64" s="41">
        <v>0</v>
      </c>
      <c r="G64" s="219">
        <f t="shared" si="0"/>
        <v>41</v>
      </c>
      <c r="H64" s="41">
        <v>2</v>
      </c>
      <c r="I64" s="41">
        <v>3</v>
      </c>
      <c r="J64" s="41">
        <v>0</v>
      </c>
      <c r="K64" s="219">
        <f t="shared" si="1"/>
        <v>5</v>
      </c>
      <c r="L64" s="41">
        <v>7</v>
      </c>
      <c r="M64" s="41">
        <v>21</v>
      </c>
      <c r="N64" s="41">
        <v>0</v>
      </c>
      <c r="O64" s="219">
        <f t="shared" si="2"/>
        <v>28</v>
      </c>
      <c r="P64" s="41">
        <v>0</v>
      </c>
      <c r="Q64" s="41">
        <v>0</v>
      </c>
      <c r="R64" s="41">
        <v>0</v>
      </c>
      <c r="S64" s="219">
        <f t="shared" si="3"/>
        <v>0</v>
      </c>
      <c r="T64" s="41">
        <v>8</v>
      </c>
      <c r="U64" s="41">
        <v>14</v>
      </c>
      <c r="V64" s="41">
        <v>0</v>
      </c>
      <c r="W64" s="219">
        <f t="shared" si="4"/>
        <v>22</v>
      </c>
      <c r="X64" s="41">
        <v>0</v>
      </c>
      <c r="Y64" s="41">
        <v>0</v>
      </c>
      <c r="Z64" s="41">
        <v>0</v>
      </c>
      <c r="AA64" s="219">
        <f t="shared" si="5"/>
        <v>0</v>
      </c>
      <c r="AB64" s="41">
        <v>0</v>
      </c>
      <c r="AC64" s="41">
        <v>4</v>
      </c>
      <c r="AD64" s="41">
        <v>0</v>
      </c>
      <c r="AE64" s="219">
        <f t="shared" si="6"/>
        <v>4</v>
      </c>
      <c r="AF64" s="41">
        <v>0</v>
      </c>
      <c r="AG64" s="41">
        <v>0</v>
      </c>
      <c r="AH64" s="41">
        <v>0</v>
      </c>
      <c r="AI64" s="219">
        <f t="shared" si="7"/>
        <v>0</v>
      </c>
      <c r="AJ64" s="41">
        <v>0</v>
      </c>
      <c r="AK64" s="41">
        <v>1</v>
      </c>
      <c r="AL64" s="41">
        <v>0</v>
      </c>
      <c r="AM64" s="219">
        <f t="shared" si="8"/>
        <v>1</v>
      </c>
      <c r="AN64" s="41">
        <v>37</v>
      </c>
      <c r="AO64" s="41">
        <v>64</v>
      </c>
      <c r="AP64" s="41">
        <v>0</v>
      </c>
      <c r="AQ64" s="220">
        <v>101</v>
      </c>
      <c r="AR64" s="42"/>
    </row>
    <row r="65" spans="1:44" ht="20.100000000000001" customHeight="1" x14ac:dyDescent="0.2">
      <c r="A65" s="75" t="s">
        <v>127</v>
      </c>
      <c r="B65" s="76" t="s">
        <v>129</v>
      </c>
      <c r="C65" s="77" t="s">
        <v>187</v>
      </c>
      <c r="D65" s="41">
        <v>81</v>
      </c>
      <c r="E65" s="41">
        <v>89</v>
      </c>
      <c r="F65" s="41">
        <v>0</v>
      </c>
      <c r="G65" s="219">
        <f t="shared" si="0"/>
        <v>170</v>
      </c>
      <c r="H65" s="41">
        <v>4</v>
      </c>
      <c r="I65" s="41">
        <v>11</v>
      </c>
      <c r="J65" s="41">
        <v>0</v>
      </c>
      <c r="K65" s="219">
        <f t="shared" si="1"/>
        <v>15</v>
      </c>
      <c r="L65" s="41">
        <v>29</v>
      </c>
      <c r="M65" s="41">
        <v>43</v>
      </c>
      <c r="N65" s="41">
        <v>0</v>
      </c>
      <c r="O65" s="219">
        <f t="shared" si="2"/>
        <v>72</v>
      </c>
      <c r="P65" s="41">
        <v>10</v>
      </c>
      <c r="Q65" s="41">
        <v>22</v>
      </c>
      <c r="R65" s="41">
        <v>0</v>
      </c>
      <c r="S65" s="219">
        <f t="shared" si="3"/>
        <v>32</v>
      </c>
      <c r="T65" s="41">
        <v>36</v>
      </c>
      <c r="U65" s="41">
        <v>69</v>
      </c>
      <c r="V65" s="41">
        <v>0</v>
      </c>
      <c r="W65" s="219">
        <f t="shared" si="4"/>
        <v>105</v>
      </c>
      <c r="X65" s="41">
        <v>2</v>
      </c>
      <c r="Y65" s="41">
        <v>3</v>
      </c>
      <c r="Z65" s="41">
        <v>0</v>
      </c>
      <c r="AA65" s="219">
        <f t="shared" si="5"/>
        <v>5</v>
      </c>
      <c r="AB65" s="41">
        <v>7</v>
      </c>
      <c r="AC65" s="41">
        <v>5</v>
      </c>
      <c r="AD65" s="41">
        <v>0</v>
      </c>
      <c r="AE65" s="219">
        <f t="shared" si="6"/>
        <v>12</v>
      </c>
      <c r="AF65" s="41">
        <v>0</v>
      </c>
      <c r="AG65" s="41">
        <v>0</v>
      </c>
      <c r="AH65" s="41">
        <v>0</v>
      </c>
      <c r="AI65" s="219">
        <f t="shared" si="7"/>
        <v>0</v>
      </c>
      <c r="AJ65" s="41">
        <v>4</v>
      </c>
      <c r="AK65" s="41">
        <v>4</v>
      </c>
      <c r="AL65" s="41">
        <v>0</v>
      </c>
      <c r="AM65" s="219">
        <f t="shared" si="8"/>
        <v>8</v>
      </c>
      <c r="AN65" s="41">
        <v>173</v>
      </c>
      <c r="AO65" s="41">
        <v>246</v>
      </c>
      <c r="AP65" s="41">
        <v>0</v>
      </c>
      <c r="AQ65" s="220">
        <v>419</v>
      </c>
      <c r="AR65" s="42"/>
    </row>
    <row r="66" spans="1:44" ht="20.100000000000001" customHeight="1" x14ac:dyDescent="0.2">
      <c r="A66" s="75" t="s">
        <v>127</v>
      </c>
      <c r="B66" s="76" t="s">
        <v>130</v>
      </c>
      <c r="C66" s="77" t="s">
        <v>187</v>
      </c>
      <c r="D66" s="41">
        <v>63</v>
      </c>
      <c r="E66" s="41">
        <v>84</v>
      </c>
      <c r="F66" s="41">
        <v>0</v>
      </c>
      <c r="G66" s="219">
        <f t="shared" si="0"/>
        <v>147</v>
      </c>
      <c r="H66" s="41">
        <v>8</v>
      </c>
      <c r="I66" s="41">
        <v>9</v>
      </c>
      <c r="J66" s="41">
        <v>0</v>
      </c>
      <c r="K66" s="219">
        <f t="shared" si="1"/>
        <v>17</v>
      </c>
      <c r="L66" s="41">
        <v>44</v>
      </c>
      <c r="M66" s="41">
        <v>70</v>
      </c>
      <c r="N66" s="41">
        <v>0</v>
      </c>
      <c r="O66" s="219">
        <f t="shared" si="2"/>
        <v>114</v>
      </c>
      <c r="P66" s="41">
        <v>0</v>
      </c>
      <c r="Q66" s="41">
        <v>0</v>
      </c>
      <c r="R66" s="41">
        <v>0</v>
      </c>
      <c r="S66" s="219">
        <f t="shared" si="3"/>
        <v>0</v>
      </c>
      <c r="T66" s="41">
        <v>52</v>
      </c>
      <c r="U66" s="41">
        <v>69</v>
      </c>
      <c r="V66" s="41">
        <v>0</v>
      </c>
      <c r="W66" s="219">
        <f t="shared" si="4"/>
        <v>121</v>
      </c>
      <c r="X66" s="41">
        <v>0</v>
      </c>
      <c r="Y66" s="41">
        <v>0</v>
      </c>
      <c r="Z66" s="41">
        <v>0</v>
      </c>
      <c r="AA66" s="219">
        <f t="shared" si="5"/>
        <v>0</v>
      </c>
      <c r="AB66" s="41">
        <v>5</v>
      </c>
      <c r="AC66" s="41">
        <v>9</v>
      </c>
      <c r="AD66" s="41">
        <v>0</v>
      </c>
      <c r="AE66" s="219">
        <f t="shared" si="6"/>
        <v>14</v>
      </c>
      <c r="AF66" s="41">
        <v>0</v>
      </c>
      <c r="AG66" s="41">
        <v>6</v>
      </c>
      <c r="AH66" s="41">
        <v>0</v>
      </c>
      <c r="AI66" s="219">
        <f t="shared" si="7"/>
        <v>6</v>
      </c>
      <c r="AJ66" s="41">
        <v>2</v>
      </c>
      <c r="AK66" s="41">
        <v>3</v>
      </c>
      <c r="AL66" s="41">
        <v>0</v>
      </c>
      <c r="AM66" s="219">
        <f t="shared" si="8"/>
        <v>5</v>
      </c>
      <c r="AN66" s="41">
        <v>174</v>
      </c>
      <c r="AO66" s="41">
        <v>250</v>
      </c>
      <c r="AP66" s="41">
        <v>0</v>
      </c>
      <c r="AQ66" s="220">
        <v>424</v>
      </c>
      <c r="AR66" s="42"/>
    </row>
    <row r="67" spans="1:44" ht="20.100000000000001" customHeight="1" x14ac:dyDescent="0.2">
      <c r="A67" s="75" t="s">
        <v>131</v>
      </c>
      <c r="B67" s="76" t="s">
        <v>132</v>
      </c>
      <c r="C67" s="77" t="s">
        <v>188</v>
      </c>
      <c r="D67" s="41">
        <v>130</v>
      </c>
      <c r="E67" s="41">
        <v>89</v>
      </c>
      <c r="F67" s="41">
        <v>0</v>
      </c>
      <c r="G67" s="219">
        <f t="shared" si="0"/>
        <v>219</v>
      </c>
      <c r="H67" s="41">
        <v>1</v>
      </c>
      <c r="I67" s="41">
        <v>0</v>
      </c>
      <c r="J67" s="41">
        <v>0</v>
      </c>
      <c r="K67" s="219">
        <f t="shared" si="1"/>
        <v>1</v>
      </c>
      <c r="L67" s="41">
        <v>22</v>
      </c>
      <c r="M67" s="41">
        <v>14</v>
      </c>
      <c r="N67" s="41">
        <v>0</v>
      </c>
      <c r="O67" s="219">
        <f t="shared" si="2"/>
        <v>36</v>
      </c>
      <c r="P67" s="41">
        <v>0</v>
      </c>
      <c r="Q67" s="41">
        <v>0</v>
      </c>
      <c r="R67" s="41">
        <v>0</v>
      </c>
      <c r="S67" s="219">
        <f t="shared" si="3"/>
        <v>0</v>
      </c>
      <c r="T67" s="41">
        <v>29</v>
      </c>
      <c r="U67" s="41">
        <v>78</v>
      </c>
      <c r="V67" s="41">
        <v>0</v>
      </c>
      <c r="W67" s="219">
        <f t="shared" si="4"/>
        <v>107</v>
      </c>
      <c r="X67" s="41">
        <v>1</v>
      </c>
      <c r="Y67" s="41">
        <v>0</v>
      </c>
      <c r="Z67" s="41">
        <v>0</v>
      </c>
      <c r="AA67" s="219">
        <f t="shared" si="5"/>
        <v>1</v>
      </c>
      <c r="AB67" s="41">
        <v>14</v>
      </c>
      <c r="AC67" s="41">
        <v>9</v>
      </c>
      <c r="AD67" s="41">
        <v>0</v>
      </c>
      <c r="AE67" s="219">
        <f t="shared" si="6"/>
        <v>23</v>
      </c>
      <c r="AF67" s="41">
        <v>2</v>
      </c>
      <c r="AG67" s="41">
        <v>3</v>
      </c>
      <c r="AH67" s="41">
        <v>0</v>
      </c>
      <c r="AI67" s="219">
        <f t="shared" si="7"/>
        <v>5</v>
      </c>
      <c r="AJ67" s="41">
        <v>5</v>
      </c>
      <c r="AK67" s="41">
        <v>4</v>
      </c>
      <c r="AL67" s="41">
        <v>0</v>
      </c>
      <c r="AM67" s="219">
        <f t="shared" si="8"/>
        <v>9</v>
      </c>
      <c r="AN67" s="41">
        <v>204</v>
      </c>
      <c r="AO67" s="41">
        <v>197</v>
      </c>
      <c r="AP67" s="41">
        <v>0</v>
      </c>
      <c r="AQ67" s="220">
        <v>401</v>
      </c>
      <c r="AR67" s="42"/>
    </row>
    <row r="68" spans="1:44" ht="20.100000000000001" customHeight="1" x14ac:dyDescent="0.2">
      <c r="A68" s="75" t="s">
        <v>131</v>
      </c>
      <c r="B68" s="76" t="s">
        <v>133</v>
      </c>
      <c r="C68" s="77" t="s">
        <v>187</v>
      </c>
      <c r="D68" s="41">
        <v>104</v>
      </c>
      <c r="E68" s="41">
        <v>46</v>
      </c>
      <c r="F68" s="41">
        <v>0</v>
      </c>
      <c r="G68" s="219">
        <f t="shared" si="0"/>
        <v>150</v>
      </c>
      <c r="H68" s="41">
        <v>1</v>
      </c>
      <c r="I68" s="41">
        <v>1</v>
      </c>
      <c r="J68" s="41">
        <v>0</v>
      </c>
      <c r="K68" s="219">
        <f t="shared" si="1"/>
        <v>2</v>
      </c>
      <c r="L68" s="41">
        <v>9</v>
      </c>
      <c r="M68" s="41">
        <v>12</v>
      </c>
      <c r="N68" s="41">
        <v>0</v>
      </c>
      <c r="O68" s="219">
        <f t="shared" si="2"/>
        <v>21</v>
      </c>
      <c r="P68" s="41">
        <v>0</v>
      </c>
      <c r="Q68" s="41">
        <v>0</v>
      </c>
      <c r="R68" s="41">
        <v>0</v>
      </c>
      <c r="S68" s="219">
        <f t="shared" si="3"/>
        <v>0</v>
      </c>
      <c r="T68" s="41">
        <v>9</v>
      </c>
      <c r="U68" s="41">
        <v>9</v>
      </c>
      <c r="V68" s="41">
        <v>0</v>
      </c>
      <c r="W68" s="219">
        <f t="shared" si="4"/>
        <v>18</v>
      </c>
      <c r="X68" s="41">
        <v>0</v>
      </c>
      <c r="Y68" s="41">
        <v>0</v>
      </c>
      <c r="Z68" s="41">
        <v>0</v>
      </c>
      <c r="AA68" s="219">
        <f t="shared" si="5"/>
        <v>0</v>
      </c>
      <c r="AB68" s="41">
        <v>2</v>
      </c>
      <c r="AC68" s="41">
        <v>2</v>
      </c>
      <c r="AD68" s="41">
        <v>0</v>
      </c>
      <c r="AE68" s="219">
        <f t="shared" si="6"/>
        <v>4</v>
      </c>
      <c r="AF68" s="41">
        <v>0</v>
      </c>
      <c r="AG68" s="41">
        <v>0</v>
      </c>
      <c r="AH68" s="41">
        <v>0</v>
      </c>
      <c r="AI68" s="219">
        <f t="shared" si="7"/>
        <v>0</v>
      </c>
      <c r="AJ68" s="41">
        <v>2</v>
      </c>
      <c r="AK68" s="41">
        <v>3</v>
      </c>
      <c r="AL68" s="41">
        <v>0</v>
      </c>
      <c r="AM68" s="219">
        <f t="shared" si="8"/>
        <v>5</v>
      </c>
      <c r="AN68" s="41">
        <v>127</v>
      </c>
      <c r="AO68" s="41">
        <v>73</v>
      </c>
      <c r="AP68" s="41">
        <v>0</v>
      </c>
      <c r="AQ68" s="220">
        <v>200</v>
      </c>
      <c r="AR68" s="42"/>
    </row>
    <row r="69" spans="1:44" ht="20.100000000000001" customHeight="1" x14ac:dyDescent="0.2">
      <c r="A69" s="75" t="s">
        <v>134</v>
      </c>
      <c r="B69" s="76" t="s">
        <v>135</v>
      </c>
      <c r="C69" s="77" t="s">
        <v>187</v>
      </c>
      <c r="D69" s="41">
        <v>118</v>
      </c>
      <c r="E69" s="41">
        <v>87</v>
      </c>
      <c r="F69" s="41">
        <v>0</v>
      </c>
      <c r="G69" s="219">
        <f t="shared" si="0"/>
        <v>205</v>
      </c>
      <c r="H69" s="41">
        <v>9</v>
      </c>
      <c r="I69" s="41">
        <v>15</v>
      </c>
      <c r="J69" s="41">
        <v>0</v>
      </c>
      <c r="K69" s="219">
        <f t="shared" si="1"/>
        <v>24</v>
      </c>
      <c r="L69" s="41">
        <v>11</v>
      </c>
      <c r="M69" s="41">
        <v>24</v>
      </c>
      <c r="N69" s="41">
        <v>0</v>
      </c>
      <c r="O69" s="219">
        <f t="shared" si="2"/>
        <v>35</v>
      </c>
      <c r="P69" s="41">
        <v>0</v>
      </c>
      <c r="Q69" s="41">
        <v>0</v>
      </c>
      <c r="R69" s="41">
        <v>0</v>
      </c>
      <c r="S69" s="219">
        <f t="shared" si="3"/>
        <v>0</v>
      </c>
      <c r="T69" s="41">
        <v>33</v>
      </c>
      <c r="U69" s="41">
        <v>76</v>
      </c>
      <c r="V69" s="41">
        <v>0</v>
      </c>
      <c r="W69" s="219">
        <f t="shared" si="4"/>
        <v>109</v>
      </c>
      <c r="X69" s="41">
        <v>0</v>
      </c>
      <c r="Y69" s="41">
        <v>1</v>
      </c>
      <c r="Z69" s="41">
        <v>0</v>
      </c>
      <c r="AA69" s="219">
        <f t="shared" si="5"/>
        <v>1</v>
      </c>
      <c r="AB69" s="41">
        <v>6</v>
      </c>
      <c r="AC69" s="41">
        <v>10</v>
      </c>
      <c r="AD69" s="41">
        <v>0</v>
      </c>
      <c r="AE69" s="219">
        <f t="shared" si="6"/>
        <v>16</v>
      </c>
      <c r="AF69" s="41">
        <v>1</v>
      </c>
      <c r="AG69" s="41">
        <v>4</v>
      </c>
      <c r="AH69" s="41">
        <v>0</v>
      </c>
      <c r="AI69" s="219">
        <f t="shared" si="7"/>
        <v>5</v>
      </c>
      <c r="AJ69" s="41">
        <v>7</v>
      </c>
      <c r="AK69" s="41">
        <v>7</v>
      </c>
      <c r="AL69" s="41">
        <v>0</v>
      </c>
      <c r="AM69" s="219">
        <f t="shared" si="8"/>
        <v>14</v>
      </c>
      <c r="AN69" s="41">
        <v>185</v>
      </c>
      <c r="AO69" s="41">
        <v>224</v>
      </c>
      <c r="AP69" s="41">
        <v>0</v>
      </c>
      <c r="AQ69" s="220">
        <v>409</v>
      </c>
      <c r="AR69" s="42"/>
    </row>
    <row r="70" spans="1:44" ht="20.100000000000001" customHeight="1" x14ac:dyDescent="0.2">
      <c r="A70" s="75" t="s">
        <v>136</v>
      </c>
      <c r="B70" s="76" t="s">
        <v>137</v>
      </c>
      <c r="C70" s="77" t="s">
        <v>187</v>
      </c>
      <c r="D70" s="41">
        <v>60</v>
      </c>
      <c r="E70" s="41">
        <v>60</v>
      </c>
      <c r="F70" s="41">
        <v>0</v>
      </c>
      <c r="G70" s="219">
        <f t="shared" ref="G70:G74" si="9">SUM(D70:F70)</f>
        <v>120</v>
      </c>
      <c r="H70" s="41">
        <v>1</v>
      </c>
      <c r="I70" s="41">
        <v>5</v>
      </c>
      <c r="J70" s="41">
        <v>0</v>
      </c>
      <c r="K70" s="219">
        <f t="shared" ref="K70:K74" si="10">SUM(H70:J70)</f>
        <v>6</v>
      </c>
      <c r="L70" s="41">
        <v>9</v>
      </c>
      <c r="M70" s="41">
        <v>7</v>
      </c>
      <c r="N70" s="41">
        <v>0</v>
      </c>
      <c r="O70" s="219">
        <f t="shared" ref="O70:O74" si="11">SUM(L70:N70)</f>
        <v>16</v>
      </c>
      <c r="P70" s="41">
        <v>1</v>
      </c>
      <c r="Q70" s="41">
        <v>0</v>
      </c>
      <c r="R70" s="41">
        <v>0</v>
      </c>
      <c r="S70" s="219">
        <f t="shared" ref="S70:S74" si="12">SUM(P70:R70)</f>
        <v>1</v>
      </c>
      <c r="T70" s="41">
        <v>41</v>
      </c>
      <c r="U70" s="41">
        <v>58</v>
      </c>
      <c r="V70" s="41">
        <v>1</v>
      </c>
      <c r="W70" s="219">
        <f t="shared" ref="W70:W74" si="13">SUM(T70:V70)</f>
        <v>100</v>
      </c>
      <c r="X70" s="41">
        <v>0</v>
      </c>
      <c r="Y70" s="41">
        <v>1</v>
      </c>
      <c r="Z70" s="41">
        <v>0</v>
      </c>
      <c r="AA70" s="219">
        <f t="shared" ref="AA70:AA74" si="14">SUM(X70:Z70)</f>
        <v>1</v>
      </c>
      <c r="AB70" s="41">
        <v>2</v>
      </c>
      <c r="AC70" s="41">
        <v>7</v>
      </c>
      <c r="AD70" s="41">
        <v>0</v>
      </c>
      <c r="AE70" s="219">
        <f t="shared" ref="AE70:AE74" si="15">SUM(AB70:AD70)</f>
        <v>9</v>
      </c>
      <c r="AF70" s="41">
        <v>1</v>
      </c>
      <c r="AG70" s="41">
        <v>12</v>
      </c>
      <c r="AH70" s="41">
        <v>0</v>
      </c>
      <c r="AI70" s="219">
        <f t="shared" ref="AI70:AI74" si="16">SUM(AF70:AH70)</f>
        <v>13</v>
      </c>
      <c r="AJ70" s="41">
        <v>0</v>
      </c>
      <c r="AK70" s="41">
        <v>1</v>
      </c>
      <c r="AL70" s="41">
        <v>0</v>
      </c>
      <c r="AM70" s="219">
        <f t="shared" ref="AM70:AM74" si="17">SUM(AJ70:AL70)</f>
        <v>1</v>
      </c>
      <c r="AN70" s="41">
        <v>115</v>
      </c>
      <c r="AO70" s="41">
        <v>151</v>
      </c>
      <c r="AP70" s="41">
        <v>1</v>
      </c>
      <c r="AQ70" s="220">
        <v>267</v>
      </c>
      <c r="AR70" s="42"/>
    </row>
    <row r="71" spans="1:44" ht="20.100000000000001" customHeight="1" x14ac:dyDescent="0.2">
      <c r="A71" s="75" t="s">
        <v>138</v>
      </c>
      <c r="B71" s="76" t="s">
        <v>139</v>
      </c>
      <c r="C71" s="77" t="s">
        <v>187</v>
      </c>
      <c r="D71" s="41">
        <v>82</v>
      </c>
      <c r="E71" s="41">
        <v>76</v>
      </c>
      <c r="F71" s="41">
        <v>0</v>
      </c>
      <c r="G71" s="219">
        <f t="shared" si="9"/>
        <v>158</v>
      </c>
      <c r="H71" s="41">
        <v>1</v>
      </c>
      <c r="I71" s="41">
        <v>1</v>
      </c>
      <c r="J71" s="41">
        <v>0</v>
      </c>
      <c r="K71" s="219">
        <f t="shared" si="10"/>
        <v>2</v>
      </c>
      <c r="L71" s="41">
        <v>1</v>
      </c>
      <c r="M71" s="41">
        <v>0</v>
      </c>
      <c r="N71" s="41">
        <v>0</v>
      </c>
      <c r="O71" s="219">
        <f t="shared" si="11"/>
        <v>1</v>
      </c>
      <c r="P71" s="41">
        <v>0</v>
      </c>
      <c r="Q71" s="41">
        <v>0</v>
      </c>
      <c r="R71" s="41">
        <v>0</v>
      </c>
      <c r="S71" s="219">
        <f t="shared" si="12"/>
        <v>0</v>
      </c>
      <c r="T71" s="41">
        <v>4</v>
      </c>
      <c r="U71" s="41">
        <v>8</v>
      </c>
      <c r="V71" s="41">
        <v>0</v>
      </c>
      <c r="W71" s="219">
        <f t="shared" si="13"/>
        <v>12</v>
      </c>
      <c r="X71" s="41">
        <v>0</v>
      </c>
      <c r="Y71" s="41">
        <v>0</v>
      </c>
      <c r="Z71" s="41">
        <v>0</v>
      </c>
      <c r="AA71" s="219">
        <f t="shared" si="14"/>
        <v>0</v>
      </c>
      <c r="AB71" s="41">
        <v>2</v>
      </c>
      <c r="AC71" s="41">
        <v>5</v>
      </c>
      <c r="AD71" s="41">
        <v>0</v>
      </c>
      <c r="AE71" s="219">
        <f t="shared" si="15"/>
        <v>7</v>
      </c>
      <c r="AF71" s="41">
        <v>0</v>
      </c>
      <c r="AG71" s="41">
        <v>0</v>
      </c>
      <c r="AH71" s="41">
        <v>0</v>
      </c>
      <c r="AI71" s="219">
        <f t="shared" si="16"/>
        <v>0</v>
      </c>
      <c r="AJ71" s="41">
        <v>4</v>
      </c>
      <c r="AK71" s="41">
        <v>3</v>
      </c>
      <c r="AL71" s="41">
        <v>0</v>
      </c>
      <c r="AM71" s="219">
        <f t="shared" si="17"/>
        <v>7</v>
      </c>
      <c r="AN71" s="41">
        <v>94</v>
      </c>
      <c r="AO71" s="41">
        <v>93</v>
      </c>
      <c r="AP71" s="41">
        <v>0</v>
      </c>
      <c r="AQ71" s="220">
        <v>187</v>
      </c>
      <c r="AR71" s="42"/>
    </row>
    <row r="72" spans="1:44" ht="20.100000000000001" customHeight="1" x14ac:dyDescent="0.2">
      <c r="A72" s="75" t="s">
        <v>140</v>
      </c>
      <c r="B72" s="76" t="s">
        <v>141</v>
      </c>
      <c r="C72" s="77" t="s">
        <v>189</v>
      </c>
      <c r="D72" s="41">
        <v>135</v>
      </c>
      <c r="E72" s="41">
        <v>140</v>
      </c>
      <c r="F72" s="41">
        <v>0</v>
      </c>
      <c r="G72" s="219">
        <f t="shared" si="9"/>
        <v>275</v>
      </c>
      <c r="H72" s="41">
        <v>6</v>
      </c>
      <c r="I72" s="41">
        <v>14</v>
      </c>
      <c r="J72" s="41">
        <v>0</v>
      </c>
      <c r="K72" s="219">
        <f t="shared" si="10"/>
        <v>20</v>
      </c>
      <c r="L72" s="41">
        <v>12</v>
      </c>
      <c r="M72" s="41">
        <v>24</v>
      </c>
      <c r="N72" s="41">
        <v>0</v>
      </c>
      <c r="O72" s="219">
        <f t="shared" si="11"/>
        <v>36</v>
      </c>
      <c r="P72" s="41">
        <v>0</v>
      </c>
      <c r="Q72" s="41">
        <v>0</v>
      </c>
      <c r="R72" s="41">
        <v>0</v>
      </c>
      <c r="S72" s="219">
        <f t="shared" si="12"/>
        <v>0</v>
      </c>
      <c r="T72" s="41">
        <v>29</v>
      </c>
      <c r="U72" s="41">
        <v>35</v>
      </c>
      <c r="V72" s="41">
        <v>0</v>
      </c>
      <c r="W72" s="219">
        <f t="shared" si="13"/>
        <v>64</v>
      </c>
      <c r="X72" s="41">
        <v>0</v>
      </c>
      <c r="Y72" s="41">
        <v>0</v>
      </c>
      <c r="Z72" s="41">
        <v>0</v>
      </c>
      <c r="AA72" s="219">
        <f t="shared" si="14"/>
        <v>0</v>
      </c>
      <c r="AB72" s="41">
        <v>3</v>
      </c>
      <c r="AC72" s="41">
        <v>5</v>
      </c>
      <c r="AD72" s="41">
        <v>0</v>
      </c>
      <c r="AE72" s="219">
        <f t="shared" si="15"/>
        <v>8</v>
      </c>
      <c r="AF72" s="41">
        <v>0</v>
      </c>
      <c r="AG72" s="41">
        <v>0</v>
      </c>
      <c r="AH72" s="41">
        <v>0</v>
      </c>
      <c r="AI72" s="219">
        <f t="shared" si="16"/>
        <v>0</v>
      </c>
      <c r="AJ72" s="41">
        <v>1</v>
      </c>
      <c r="AK72" s="41">
        <v>3</v>
      </c>
      <c r="AL72" s="41">
        <v>0</v>
      </c>
      <c r="AM72" s="219">
        <f t="shared" si="17"/>
        <v>4</v>
      </c>
      <c r="AN72" s="41">
        <v>186</v>
      </c>
      <c r="AO72" s="41">
        <v>221</v>
      </c>
      <c r="AP72" s="41">
        <v>0</v>
      </c>
      <c r="AQ72" s="220">
        <v>407</v>
      </c>
      <c r="AR72" s="42"/>
    </row>
    <row r="73" spans="1:44" ht="20.100000000000001" customHeight="1" x14ac:dyDescent="0.2">
      <c r="A73" s="75" t="s">
        <v>142</v>
      </c>
      <c r="B73" s="76" t="s">
        <v>143</v>
      </c>
      <c r="C73" s="77" t="s">
        <v>187</v>
      </c>
      <c r="D73" s="41">
        <v>0</v>
      </c>
      <c r="E73" s="41">
        <v>1</v>
      </c>
      <c r="F73" s="41">
        <v>0</v>
      </c>
      <c r="G73" s="219">
        <f t="shared" si="9"/>
        <v>1</v>
      </c>
      <c r="H73" s="41">
        <v>0</v>
      </c>
      <c r="I73" s="41">
        <v>0</v>
      </c>
      <c r="J73" s="41">
        <v>0</v>
      </c>
      <c r="K73" s="219">
        <f t="shared" si="10"/>
        <v>0</v>
      </c>
      <c r="L73" s="41">
        <v>53</v>
      </c>
      <c r="M73" s="41">
        <v>153</v>
      </c>
      <c r="N73" s="41">
        <v>1</v>
      </c>
      <c r="O73" s="219">
        <f t="shared" si="11"/>
        <v>207</v>
      </c>
      <c r="P73" s="41">
        <v>0</v>
      </c>
      <c r="Q73" s="41">
        <v>0</v>
      </c>
      <c r="R73" s="41">
        <v>0</v>
      </c>
      <c r="S73" s="219">
        <f t="shared" si="12"/>
        <v>0</v>
      </c>
      <c r="T73" s="41">
        <v>0</v>
      </c>
      <c r="U73" s="41">
        <v>0</v>
      </c>
      <c r="V73" s="41">
        <v>0</v>
      </c>
      <c r="W73" s="219">
        <f t="shared" si="13"/>
        <v>0</v>
      </c>
      <c r="X73" s="41">
        <v>0</v>
      </c>
      <c r="Y73" s="41">
        <v>0</v>
      </c>
      <c r="Z73" s="41">
        <v>0</v>
      </c>
      <c r="AA73" s="219">
        <f t="shared" si="14"/>
        <v>0</v>
      </c>
      <c r="AB73" s="41">
        <v>0</v>
      </c>
      <c r="AC73" s="41">
        <v>0</v>
      </c>
      <c r="AD73" s="41">
        <v>0</v>
      </c>
      <c r="AE73" s="219">
        <f t="shared" si="15"/>
        <v>0</v>
      </c>
      <c r="AF73" s="41">
        <v>0</v>
      </c>
      <c r="AG73" s="41">
        <v>0</v>
      </c>
      <c r="AH73" s="41">
        <v>0</v>
      </c>
      <c r="AI73" s="219">
        <f t="shared" si="16"/>
        <v>0</v>
      </c>
      <c r="AJ73" s="41">
        <v>0</v>
      </c>
      <c r="AK73" s="41">
        <v>0</v>
      </c>
      <c r="AL73" s="41">
        <v>0</v>
      </c>
      <c r="AM73" s="219">
        <f t="shared" si="17"/>
        <v>0</v>
      </c>
      <c r="AN73" s="41">
        <v>53</v>
      </c>
      <c r="AO73" s="41">
        <v>154</v>
      </c>
      <c r="AP73" s="41">
        <v>1</v>
      </c>
      <c r="AQ73" s="220">
        <v>208</v>
      </c>
      <c r="AR73" s="42"/>
    </row>
    <row r="74" spans="1:44" ht="26.25" customHeight="1" x14ac:dyDescent="0.2">
      <c r="A74" s="78"/>
      <c r="B74" s="79" t="s">
        <v>255</v>
      </c>
      <c r="C74" s="80"/>
      <c r="D74" s="45">
        <v>6319</v>
      </c>
      <c r="E74" s="45">
        <v>6476</v>
      </c>
      <c r="F74" s="45">
        <f>SUM(F5:F73)</f>
        <v>26</v>
      </c>
      <c r="G74" s="221">
        <f t="shared" si="9"/>
        <v>12821</v>
      </c>
      <c r="H74" s="45">
        <v>621</v>
      </c>
      <c r="I74" s="45">
        <v>1067</v>
      </c>
      <c r="J74" s="45">
        <f>SUM(J5:J73)</f>
        <v>3</v>
      </c>
      <c r="K74" s="221">
        <f t="shared" si="10"/>
        <v>1691</v>
      </c>
      <c r="L74" s="45">
        <v>1036</v>
      </c>
      <c r="M74" s="45">
        <v>1715</v>
      </c>
      <c r="N74" s="45">
        <f>SUM(N5:N73)</f>
        <v>7</v>
      </c>
      <c r="O74" s="221">
        <f t="shared" si="11"/>
        <v>2758</v>
      </c>
      <c r="P74" s="45">
        <v>66</v>
      </c>
      <c r="Q74" s="45">
        <v>95</v>
      </c>
      <c r="R74" s="45">
        <f>SUM(R5:R73)</f>
        <v>0</v>
      </c>
      <c r="S74" s="221">
        <f t="shared" si="12"/>
        <v>161</v>
      </c>
      <c r="T74" s="45">
        <v>2539</v>
      </c>
      <c r="U74" s="45">
        <v>3793</v>
      </c>
      <c r="V74" s="45">
        <f>SUM(V5:V73)</f>
        <v>9</v>
      </c>
      <c r="W74" s="221">
        <f t="shared" si="13"/>
        <v>6341</v>
      </c>
      <c r="X74" s="45">
        <v>26</v>
      </c>
      <c r="Y74" s="45">
        <v>41</v>
      </c>
      <c r="Z74" s="45">
        <f>SUM(Z5:Z73)</f>
        <v>0</v>
      </c>
      <c r="AA74" s="221">
        <f t="shared" si="14"/>
        <v>67</v>
      </c>
      <c r="AB74" s="45">
        <v>418</v>
      </c>
      <c r="AC74" s="45">
        <v>458</v>
      </c>
      <c r="AD74" s="45">
        <f>SUM(AD5:AD73)</f>
        <v>2</v>
      </c>
      <c r="AE74" s="221">
        <f t="shared" si="15"/>
        <v>878</v>
      </c>
      <c r="AF74" s="45">
        <v>463</v>
      </c>
      <c r="AG74" s="45">
        <v>752</v>
      </c>
      <c r="AH74" s="45">
        <f>SUM(AH5:AH73)</f>
        <v>4</v>
      </c>
      <c r="AI74" s="221">
        <f t="shared" si="16"/>
        <v>1219</v>
      </c>
      <c r="AJ74" s="45">
        <v>271</v>
      </c>
      <c r="AK74" s="45">
        <v>372</v>
      </c>
      <c r="AL74" s="45">
        <f>SUM(AL5:AL73)</f>
        <v>17</v>
      </c>
      <c r="AM74" s="221">
        <f t="shared" si="17"/>
        <v>660</v>
      </c>
      <c r="AN74" s="45">
        <v>11759</v>
      </c>
      <c r="AO74" s="45">
        <v>14769</v>
      </c>
      <c r="AP74" s="45">
        <f>SUM(AP5:AP73)</f>
        <v>68</v>
      </c>
      <c r="AQ74" s="222">
        <v>26596</v>
      </c>
      <c r="AR74" s="42"/>
    </row>
    <row r="75" spans="1:44" ht="26.25" customHeight="1" x14ac:dyDescent="0.2">
      <c r="A75" s="79"/>
      <c r="B75" s="79" t="s">
        <v>149</v>
      </c>
      <c r="C75" s="80"/>
      <c r="D75" s="45"/>
      <c r="E75" s="231">
        <v>48.2</v>
      </c>
      <c r="F75" s="45"/>
      <c r="G75" s="221"/>
      <c r="H75" s="45"/>
      <c r="I75" s="231">
        <v>6.4</v>
      </c>
      <c r="J75" s="45"/>
      <c r="K75" s="221"/>
      <c r="L75" s="45"/>
      <c r="M75" s="231">
        <v>10.4</v>
      </c>
      <c r="N75" s="45"/>
      <c r="O75" s="221"/>
      <c r="P75" s="45"/>
      <c r="Q75" s="231">
        <v>0.6</v>
      </c>
      <c r="R75" s="45"/>
      <c r="S75" s="221"/>
      <c r="T75" s="45"/>
      <c r="U75" s="231">
        <v>23.8</v>
      </c>
      <c r="V75" s="45"/>
      <c r="W75" s="221"/>
      <c r="X75" s="45"/>
      <c r="Y75" s="231">
        <v>0.3</v>
      </c>
      <c r="Z75" s="45"/>
      <c r="AA75" s="221"/>
      <c r="AB75" s="45"/>
      <c r="AC75" s="231">
        <v>3.3</v>
      </c>
      <c r="AD75" s="45"/>
      <c r="AE75" s="221"/>
      <c r="AF75" s="45"/>
      <c r="AG75" s="231">
        <v>4.5999999999999996</v>
      </c>
      <c r="AH75" s="45"/>
      <c r="AI75" s="221"/>
      <c r="AJ75" s="45"/>
      <c r="AK75" s="231">
        <v>2.5</v>
      </c>
      <c r="AL75" s="45"/>
      <c r="AM75" s="221"/>
      <c r="AN75" s="231">
        <f>AN74/$AQ$74*100</f>
        <v>44.213415551210709</v>
      </c>
      <c r="AO75" s="231">
        <f>AO74/$AQ$74*100</f>
        <v>55.530906903293733</v>
      </c>
      <c r="AP75" s="231">
        <f>AP74/$AQ$74*100</f>
        <v>0.25567754549556326</v>
      </c>
      <c r="AQ75" s="222"/>
    </row>
    <row r="76" spans="1:44" s="82" customFormat="1" ht="31.5" customHeight="1" x14ac:dyDescent="0.2">
      <c r="A76" s="261" t="s">
        <v>262</v>
      </c>
      <c r="B76" s="261"/>
      <c r="C76" s="261"/>
      <c r="E76" s="83"/>
      <c r="F76" s="83"/>
      <c r="G76" s="227"/>
      <c r="I76" s="83"/>
      <c r="J76" s="83"/>
      <c r="K76" s="227"/>
      <c r="M76" s="83"/>
      <c r="N76" s="83"/>
      <c r="O76" s="227"/>
      <c r="Q76" s="83"/>
      <c r="R76" s="83"/>
      <c r="S76" s="227"/>
      <c r="U76" s="83"/>
      <c r="V76" s="83"/>
      <c r="W76" s="227"/>
      <c r="Y76" s="83"/>
      <c r="Z76" s="83"/>
      <c r="AA76" s="227"/>
      <c r="AC76" s="83"/>
      <c r="AD76" s="83"/>
      <c r="AE76" s="227"/>
      <c r="AG76" s="83"/>
      <c r="AH76" s="83"/>
      <c r="AI76" s="227"/>
      <c r="AK76" s="83"/>
      <c r="AL76" s="83"/>
      <c r="AM76" s="227"/>
      <c r="AQ76" s="227"/>
    </row>
    <row r="77" spans="1:44" ht="15.6" customHeight="1" x14ac:dyDescent="0.2">
      <c r="A77" s="281" t="s">
        <v>229</v>
      </c>
      <c r="B77" s="281"/>
      <c r="C77" s="281"/>
      <c r="E77" s="42"/>
      <c r="F77" s="42"/>
      <c r="G77" s="229"/>
      <c r="I77" s="42"/>
      <c r="J77" s="42"/>
      <c r="K77" s="228"/>
      <c r="M77" s="42"/>
      <c r="N77" s="42"/>
      <c r="O77" s="228"/>
      <c r="S77" s="228"/>
      <c r="U77" s="42"/>
      <c r="V77" s="42"/>
      <c r="W77" s="228"/>
      <c r="AA77" s="228"/>
      <c r="AE77" s="228"/>
      <c r="AI77" s="228"/>
      <c r="AK77" s="42"/>
      <c r="AL77" s="42"/>
      <c r="AM77" s="228"/>
      <c r="AO77" s="42"/>
      <c r="AP77" s="42"/>
    </row>
    <row r="78" spans="1:44" ht="23.25" customHeight="1" x14ac:dyDescent="0.2">
      <c r="A78" s="281"/>
      <c r="B78" s="281"/>
      <c r="C78" s="281"/>
      <c r="I78" s="81"/>
      <c r="J78" s="81"/>
      <c r="AO78" s="42"/>
    </row>
    <row r="79" spans="1:44" x14ac:dyDescent="0.2">
      <c r="A79" s="116" t="s">
        <v>227</v>
      </c>
      <c r="B79" s="116"/>
      <c r="C79" s="116"/>
      <c r="G79" s="228"/>
      <c r="K79" s="228"/>
      <c r="O79" s="228"/>
      <c r="S79" s="228"/>
      <c r="W79" s="228"/>
      <c r="AA79" s="228"/>
      <c r="AE79" s="228"/>
      <c r="AI79" s="228"/>
      <c r="AM79" s="228"/>
      <c r="AP79" s="42"/>
    </row>
    <row r="81" spans="41:42" x14ac:dyDescent="0.2">
      <c r="AP81" s="42"/>
    </row>
    <row r="87" spans="41:42" x14ac:dyDescent="0.2">
      <c r="AO87" s="42"/>
    </row>
  </sheetData>
  <mergeCells count="15">
    <mergeCell ref="A1:C1"/>
    <mergeCell ref="AF3:AI3"/>
    <mergeCell ref="AJ3:AM3"/>
    <mergeCell ref="AB3:AE3"/>
    <mergeCell ref="L3:O3"/>
    <mergeCell ref="C3:C4"/>
    <mergeCell ref="D3:G3"/>
    <mergeCell ref="H3:K3"/>
    <mergeCell ref="A2:B2"/>
    <mergeCell ref="AN3:AQ3"/>
    <mergeCell ref="A77:C78"/>
    <mergeCell ref="A76:C76"/>
    <mergeCell ref="P3:S3"/>
    <mergeCell ref="T3:W3"/>
    <mergeCell ref="X3:AA3"/>
  </mergeCells>
  <conditionalFormatting sqref="A5:C7 A9:C59 A8 A61:C73">
    <cfRule type="expression" dxfId="21" priority="22">
      <formula>MOD(ROW(),2)=0</formula>
    </cfRule>
  </conditionalFormatting>
  <conditionalFormatting sqref="B8:C8">
    <cfRule type="expression" dxfId="20" priority="21">
      <formula>MOD(ROW(),2)=0</formula>
    </cfRule>
  </conditionalFormatting>
  <conditionalFormatting sqref="A60:C60">
    <cfRule type="expression" dxfId="19" priority="20">
      <formula>MOD(ROW(),2)=0</formula>
    </cfRule>
  </conditionalFormatting>
  <conditionalFormatting sqref="H5:I73 D5:F73 K5:M73 O5:Q73 S5:U73 W5:Y73 AA5:AC73 AE5:AG73 AI5:AK73 AM5:AQ73">
    <cfRule type="expression" dxfId="18" priority="10">
      <formula>MOD(ROW(),2)=0</formula>
    </cfRule>
  </conditionalFormatting>
  <conditionalFormatting sqref="G5:G73">
    <cfRule type="expression" dxfId="17" priority="9">
      <formula>MOD(ROW(),2)=0</formula>
    </cfRule>
  </conditionalFormatting>
  <conditionalFormatting sqref="J5:J73">
    <cfRule type="expression" dxfId="16" priority="8">
      <formula>MOD(ROW(),2)=0</formula>
    </cfRule>
  </conditionalFormatting>
  <conditionalFormatting sqref="N5:N73">
    <cfRule type="expression" dxfId="15" priority="7">
      <formula>MOD(ROW(),2)=0</formula>
    </cfRule>
  </conditionalFormatting>
  <conditionalFormatting sqref="R5:R73">
    <cfRule type="expression" dxfId="14" priority="6">
      <formula>MOD(ROW(),2)=0</formula>
    </cfRule>
  </conditionalFormatting>
  <conditionalFormatting sqref="V5:V73">
    <cfRule type="expression" dxfId="13" priority="5">
      <formula>MOD(ROW(),2)=0</formula>
    </cfRule>
  </conditionalFormatting>
  <conditionalFormatting sqref="Z5:Z73">
    <cfRule type="expression" dxfId="12" priority="4">
      <formula>MOD(ROW(),2)=0</formula>
    </cfRule>
  </conditionalFormatting>
  <conditionalFormatting sqref="AD5:AD73">
    <cfRule type="expression" dxfId="11" priority="3">
      <formula>MOD(ROW(),2)=0</formula>
    </cfRule>
  </conditionalFormatting>
  <conditionalFormatting sqref="AH5:AH73">
    <cfRule type="expression" dxfId="10" priority="2">
      <formula>MOD(ROW(),2)=0</formula>
    </cfRule>
  </conditionalFormatting>
  <conditionalFormatting sqref="AL5:AL73">
    <cfRule type="expression" dxfId="9" priority="1">
      <formula>MOD(ROW(),2)=0</formula>
    </cfRule>
  </conditionalFormatting>
  <hyperlinks>
    <hyperlink ref="A2:B2" location="TOC!A1" display="Return to Table of Contents" xr:uid="{FCEF7656-9239-4D70-B73A-FD0AF2131E45}"/>
  </hyperlinks>
  <pageMargins left="0.25" right="0.25" top="0.75" bottom="0.75" header="0.3" footer="0.3"/>
  <pageSetup scale="44" fitToWidth="0" orientation="portrait" horizontalDpi="1200" verticalDpi="1200" r:id="rId1"/>
  <headerFooter>
    <oddHeader>&amp;L&amp;"Arial,Italic"Dental Education Program Enrollment and Graduates Report: 2022-23</oddHeader>
  </headerFooter>
  <colBreaks count="4" manualBreakCount="4">
    <brk id="15" max="78" man="1"/>
    <brk id="27" max="78" man="1"/>
    <brk id="39" max="78" man="1"/>
    <brk id="4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A2851"/>
    <pageSetUpPr fitToPage="1"/>
  </sheetPr>
  <dimension ref="A1:S65"/>
  <sheetViews>
    <sheetView workbookViewId="0">
      <pane xSplit="1" ySplit="3" topLeftCell="B4" activePane="bottomRight" state="frozen"/>
      <selection pane="topRight" activeCell="B1" sqref="B1"/>
      <selection pane="bottomLeft" activeCell="A4" sqref="A4"/>
      <selection pane="bottomRight"/>
    </sheetView>
  </sheetViews>
  <sheetFormatPr defaultColWidth="9.140625" defaultRowHeight="14.25" x14ac:dyDescent="0.2"/>
  <cols>
    <col min="1" max="1" width="38.140625" style="18" customWidth="1"/>
    <col min="2" max="2" width="9.140625" style="18" bestFit="1" customWidth="1"/>
    <col min="3" max="3" width="9.140625" style="18"/>
    <col min="4" max="4" width="10.5703125" style="18" bestFit="1" customWidth="1"/>
    <col min="5" max="6" width="9.140625" style="18"/>
    <col min="7" max="7" width="9.85546875" style="18" bestFit="1" customWidth="1"/>
    <col min="8" max="8" width="11.85546875" style="18" bestFit="1" customWidth="1"/>
    <col min="9" max="11" width="9.140625" style="18"/>
    <col min="12" max="12" width="19.42578125" style="66" customWidth="1"/>
    <col min="13" max="15" width="9.140625" style="66"/>
    <col min="16" max="16384" width="9.140625" style="18"/>
  </cols>
  <sheetData>
    <row r="1" spans="1:17" ht="17.45" customHeight="1" x14ac:dyDescent="0.2">
      <c r="A1" s="51" t="s">
        <v>245</v>
      </c>
    </row>
    <row r="2" spans="1:17" s="52" customFormat="1" ht="21.75" customHeight="1" thickBot="1" x14ac:dyDescent="0.25">
      <c r="A2" s="172" t="s">
        <v>234</v>
      </c>
      <c r="L2" s="208"/>
      <c r="M2" s="208"/>
      <c r="N2" s="208"/>
      <c r="O2" s="208"/>
    </row>
    <row r="3" spans="1:17" ht="20.100000000000001" customHeight="1" thickTop="1" thickBot="1" x14ac:dyDescent="0.25">
      <c r="A3" s="19" t="s">
        <v>180</v>
      </c>
      <c r="B3" s="276" t="s">
        <v>170</v>
      </c>
      <c r="C3" s="277"/>
      <c r="D3" s="277"/>
      <c r="E3" s="277"/>
      <c r="F3" s="277"/>
      <c r="G3" s="278"/>
      <c r="H3" s="264"/>
      <c r="I3" s="265"/>
    </row>
    <row r="4" spans="1:17" ht="20.100000000000001" customHeight="1" thickTop="1" thickBot="1" x14ac:dyDescent="0.25">
      <c r="A4" s="19" t="s">
        <v>181</v>
      </c>
      <c r="B4" s="276" t="s">
        <v>38</v>
      </c>
      <c r="C4" s="278"/>
      <c r="D4" s="276" t="s">
        <v>39</v>
      </c>
      <c r="E4" s="278"/>
      <c r="F4" s="276" t="s">
        <v>208</v>
      </c>
      <c r="G4" s="278"/>
      <c r="H4" s="264" t="s">
        <v>40</v>
      </c>
      <c r="I4" s="265"/>
      <c r="L4" s="209"/>
      <c r="M4" s="209"/>
      <c r="N4" s="209"/>
      <c r="P4" s="66"/>
      <c r="Q4" s="66"/>
    </row>
    <row r="5" spans="1:17" ht="16.5" thickTop="1" thickBot="1" x14ac:dyDescent="0.3">
      <c r="A5" s="54"/>
      <c r="B5" s="84" t="s">
        <v>171</v>
      </c>
      <c r="C5" s="84" t="s">
        <v>172</v>
      </c>
      <c r="D5" s="84" t="s">
        <v>171</v>
      </c>
      <c r="E5" s="84" t="s">
        <v>172</v>
      </c>
      <c r="F5" s="84" t="s">
        <v>171</v>
      </c>
      <c r="G5" s="84" t="s">
        <v>172</v>
      </c>
      <c r="H5" s="244" t="s">
        <v>171</v>
      </c>
      <c r="I5" s="244" t="s">
        <v>172</v>
      </c>
      <c r="L5" s="210"/>
      <c r="M5" s="211"/>
      <c r="N5" s="211"/>
      <c r="O5" s="53"/>
      <c r="P5" s="53"/>
      <c r="Q5" s="66"/>
    </row>
    <row r="6" spans="1:17" ht="15.75" thickTop="1" thickBot="1" x14ac:dyDescent="0.25">
      <c r="A6" s="26" t="s">
        <v>173</v>
      </c>
      <c r="B6" s="160">
        <v>315</v>
      </c>
      <c r="C6" s="86">
        <f>B6/$B$15*100</f>
        <v>30.493707647628266</v>
      </c>
      <c r="D6" s="160">
        <v>2889</v>
      </c>
      <c r="E6" s="86">
        <f>D6/$D$15*100</f>
        <v>18.858933350740912</v>
      </c>
      <c r="F6" s="160">
        <v>26</v>
      </c>
      <c r="G6" s="185">
        <f>F6/$F$15*100</f>
        <v>40.625</v>
      </c>
      <c r="H6" s="162">
        <f>SUM(B6,D6,F6)</f>
        <v>3230</v>
      </c>
      <c r="I6" s="168">
        <f>H6/$H$15*100</f>
        <v>19.675925925925927</v>
      </c>
      <c r="L6" s="210"/>
      <c r="M6" s="211"/>
      <c r="N6" s="211"/>
      <c r="O6" s="22"/>
      <c r="P6" s="22"/>
      <c r="Q6" s="66"/>
    </row>
    <row r="7" spans="1:17" ht="15.75" thickTop="1" thickBot="1" x14ac:dyDescent="0.25">
      <c r="A7" s="26" t="s">
        <v>174</v>
      </c>
      <c r="B7" s="160">
        <v>321</v>
      </c>
      <c r="C7" s="86">
        <f t="shared" ref="C7:C14" si="0">B7/$B$15*100</f>
        <v>31.074540174249758</v>
      </c>
      <c r="D7" s="160">
        <v>9217</v>
      </c>
      <c r="E7" s="86">
        <f t="shared" ref="E7:E14" si="1">D7/$D$15*100</f>
        <v>60.167112735818264</v>
      </c>
      <c r="F7" s="160">
        <v>24</v>
      </c>
      <c r="G7" s="185">
        <f t="shared" ref="G7:G14" si="2">F7/$F$15*100</f>
        <v>37.5</v>
      </c>
      <c r="H7" s="162">
        <f t="shared" ref="H7:H14" si="3">SUM(B7,D7,F7)</f>
        <v>9562</v>
      </c>
      <c r="I7" s="168">
        <f t="shared" ref="I7:I14" si="4">H7/$H$15*100</f>
        <v>58.248050682261209</v>
      </c>
      <c r="L7" s="210"/>
      <c r="M7" s="211"/>
      <c r="N7" s="211"/>
      <c r="O7" s="22"/>
      <c r="P7" s="22"/>
      <c r="Q7" s="66"/>
    </row>
    <row r="8" spans="1:17" ht="15.75" thickTop="1" thickBot="1" x14ac:dyDescent="0.25">
      <c r="A8" s="26" t="s">
        <v>175</v>
      </c>
      <c r="B8" s="160">
        <v>104</v>
      </c>
      <c r="C8" s="86">
        <f t="shared" si="0"/>
        <v>10.067763794772508</v>
      </c>
      <c r="D8" s="160">
        <v>948</v>
      </c>
      <c r="E8" s="86">
        <f t="shared" si="1"/>
        <v>6.1883934982701216</v>
      </c>
      <c r="F8" s="160">
        <v>1</v>
      </c>
      <c r="G8" s="185">
        <f t="shared" si="2"/>
        <v>1.5625</v>
      </c>
      <c r="H8" s="162">
        <f t="shared" si="3"/>
        <v>1053</v>
      </c>
      <c r="I8" s="168">
        <f t="shared" si="4"/>
        <v>6.4144736842105265</v>
      </c>
      <c r="L8" s="210"/>
      <c r="M8" s="211"/>
      <c r="N8" s="211"/>
      <c r="O8" s="22"/>
      <c r="P8" s="22"/>
      <c r="Q8" s="66"/>
    </row>
    <row r="9" spans="1:17" ht="15.75" thickTop="1" thickBot="1" x14ac:dyDescent="0.25">
      <c r="A9" s="26" t="s">
        <v>176</v>
      </c>
      <c r="B9" s="160">
        <v>6</v>
      </c>
      <c r="C9" s="86">
        <f t="shared" si="0"/>
        <v>0.58083252662149087</v>
      </c>
      <c r="D9" s="160">
        <v>104</v>
      </c>
      <c r="E9" s="86">
        <f t="shared" si="1"/>
        <v>0.67889548926170118</v>
      </c>
      <c r="F9" s="160">
        <v>1</v>
      </c>
      <c r="G9" s="185">
        <f t="shared" si="2"/>
        <v>1.5625</v>
      </c>
      <c r="H9" s="162">
        <f t="shared" si="3"/>
        <v>111</v>
      </c>
      <c r="I9" s="168">
        <f t="shared" si="4"/>
        <v>0.67616959064327486</v>
      </c>
      <c r="L9" s="210"/>
      <c r="M9" s="211"/>
      <c r="N9" s="211"/>
      <c r="O9" s="22"/>
      <c r="P9" s="22"/>
      <c r="Q9" s="66"/>
    </row>
    <row r="10" spans="1:17" ht="15.75" thickTop="1" thickBot="1" x14ac:dyDescent="0.25">
      <c r="A10" s="26" t="s">
        <v>177</v>
      </c>
      <c r="B10" s="160">
        <v>209</v>
      </c>
      <c r="C10" s="86">
        <f t="shared" si="0"/>
        <v>20.232333010648595</v>
      </c>
      <c r="D10" s="160">
        <v>1290</v>
      </c>
      <c r="E10" s="86">
        <f t="shared" si="1"/>
        <v>8.4209152033422559</v>
      </c>
      <c r="F10" s="160">
        <v>8</v>
      </c>
      <c r="G10" s="185">
        <f t="shared" si="2"/>
        <v>12.5</v>
      </c>
      <c r="H10" s="162">
        <f t="shared" si="3"/>
        <v>1507</v>
      </c>
      <c r="I10" s="168">
        <f t="shared" si="4"/>
        <v>9.1800682261208575</v>
      </c>
      <c r="L10" s="210"/>
      <c r="M10" s="211"/>
      <c r="N10" s="211"/>
      <c r="O10" s="22"/>
      <c r="P10" s="22"/>
      <c r="Q10" s="66"/>
    </row>
    <row r="11" spans="1:17" ht="15.75" thickTop="1" thickBot="1" x14ac:dyDescent="0.25">
      <c r="A11" s="26" t="s">
        <v>178</v>
      </c>
      <c r="B11" s="160">
        <v>5</v>
      </c>
      <c r="C11" s="86">
        <f t="shared" si="0"/>
        <v>0.48402710551790895</v>
      </c>
      <c r="D11" s="160">
        <v>70</v>
      </c>
      <c r="E11" s="86">
        <f t="shared" si="1"/>
        <v>0.45694888700306813</v>
      </c>
      <c r="F11" s="160">
        <v>0</v>
      </c>
      <c r="G11" s="185">
        <f t="shared" si="2"/>
        <v>0</v>
      </c>
      <c r="H11" s="162">
        <f t="shared" si="3"/>
        <v>75</v>
      </c>
      <c r="I11" s="168">
        <f t="shared" si="4"/>
        <v>0.45687134502923976</v>
      </c>
      <c r="L11" s="210"/>
      <c r="M11" s="211"/>
      <c r="N11" s="211"/>
      <c r="O11" s="22"/>
      <c r="P11" s="22"/>
      <c r="Q11" s="66"/>
    </row>
    <row r="12" spans="1:17" ht="15.75" thickTop="1" thickBot="1" x14ac:dyDescent="0.25">
      <c r="A12" s="26" t="s">
        <v>179</v>
      </c>
      <c r="B12" s="160">
        <v>36</v>
      </c>
      <c r="C12" s="86">
        <f t="shared" si="0"/>
        <v>3.4849951597289452</v>
      </c>
      <c r="D12" s="160">
        <v>434</v>
      </c>
      <c r="E12" s="86">
        <f t="shared" si="1"/>
        <v>2.8330830994190221</v>
      </c>
      <c r="F12" s="160">
        <v>3</v>
      </c>
      <c r="G12" s="185">
        <f t="shared" si="2"/>
        <v>4.6875</v>
      </c>
      <c r="H12" s="162">
        <f t="shared" si="3"/>
        <v>473</v>
      </c>
      <c r="I12" s="168">
        <f t="shared" si="4"/>
        <v>2.8813352826510723</v>
      </c>
      <c r="L12" s="210"/>
      <c r="M12" s="211"/>
      <c r="N12" s="211"/>
      <c r="O12" s="22"/>
      <c r="P12" s="22"/>
      <c r="Q12" s="66"/>
    </row>
    <row r="13" spans="1:17" ht="15.75" thickTop="1" thickBot="1" x14ac:dyDescent="0.25">
      <c r="A13" s="26" t="s">
        <v>34</v>
      </c>
      <c r="B13" s="160">
        <v>30</v>
      </c>
      <c r="C13" s="86">
        <f t="shared" si="0"/>
        <v>2.9041626331074539</v>
      </c>
      <c r="D13" s="160">
        <v>335</v>
      </c>
      <c r="E13" s="86">
        <f t="shared" si="1"/>
        <v>2.1868268163718256</v>
      </c>
      <c r="F13" s="160">
        <v>1</v>
      </c>
      <c r="G13" s="185">
        <f t="shared" si="2"/>
        <v>1.5625</v>
      </c>
      <c r="H13" s="162">
        <f t="shared" si="3"/>
        <v>366</v>
      </c>
      <c r="I13" s="168">
        <f t="shared" si="4"/>
        <v>2.2295321637426899</v>
      </c>
      <c r="L13" s="210"/>
      <c r="M13" s="211"/>
      <c r="N13" s="211"/>
      <c r="O13" s="22"/>
      <c r="P13" s="22"/>
      <c r="Q13" s="66"/>
    </row>
    <row r="14" spans="1:17" ht="15.75" thickTop="1" thickBot="1" x14ac:dyDescent="0.25">
      <c r="A14" s="26" t="s">
        <v>33</v>
      </c>
      <c r="B14" s="160">
        <v>7</v>
      </c>
      <c r="C14" s="86">
        <f t="shared" si="0"/>
        <v>0.67763794772507258</v>
      </c>
      <c r="D14" s="160">
        <v>32</v>
      </c>
      <c r="E14" s="86">
        <f t="shared" si="1"/>
        <v>0.20889091977283111</v>
      </c>
      <c r="F14" s="160">
        <v>0</v>
      </c>
      <c r="G14" s="185">
        <f t="shared" si="2"/>
        <v>0</v>
      </c>
      <c r="H14" s="162">
        <f t="shared" si="3"/>
        <v>39</v>
      </c>
      <c r="I14" s="168">
        <f t="shared" si="4"/>
        <v>0.23757309941520466</v>
      </c>
      <c r="L14" s="210"/>
      <c r="M14" s="211"/>
      <c r="N14" s="211"/>
      <c r="O14" s="22"/>
      <c r="P14" s="22"/>
      <c r="Q14" s="66"/>
    </row>
    <row r="15" spans="1:17" ht="20.25" customHeight="1" thickTop="1" thickBot="1" x14ac:dyDescent="0.25">
      <c r="A15" s="159" t="s">
        <v>40</v>
      </c>
      <c r="B15" s="163">
        <f>SUM(B6:B14)</f>
        <v>1033</v>
      </c>
      <c r="C15" s="90">
        <v>100</v>
      </c>
      <c r="D15" s="163">
        <f>SUM(D6:D14)</f>
        <v>15319</v>
      </c>
      <c r="E15" s="90">
        <v>100</v>
      </c>
      <c r="F15" s="163">
        <f>SUM(F6:F14)</f>
        <v>64</v>
      </c>
      <c r="G15" s="186">
        <v>100</v>
      </c>
      <c r="H15" s="247">
        <f>SUM(H6:H14)</f>
        <v>16416</v>
      </c>
      <c r="I15" s="169">
        <v>100</v>
      </c>
      <c r="L15" s="210"/>
      <c r="M15" s="211"/>
      <c r="N15" s="211"/>
      <c r="O15" s="22"/>
      <c r="P15" s="22"/>
      <c r="Q15" s="66"/>
    </row>
    <row r="16" spans="1:17" ht="15" thickTop="1" x14ac:dyDescent="0.2">
      <c r="L16" s="210"/>
      <c r="M16" s="211"/>
      <c r="N16" s="211"/>
      <c r="O16" s="22"/>
      <c r="P16" s="22"/>
      <c r="Q16" s="66"/>
    </row>
    <row r="17" spans="1:17" x14ac:dyDescent="0.2">
      <c r="A17" s="266" t="s">
        <v>250</v>
      </c>
      <c r="B17" s="266"/>
      <c r="C17" s="266"/>
      <c r="D17" s="266"/>
      <c r="E17" s="266"/>
      <c r="F17" s="266"/>
      <c r="G17" s="266"/>
      <c r="H17" s="266"/>
      <c r="I17" s="266"/>
      <c r="L17" s="210"/>
      <c r="M17" s="211"/>
      <c r="N17" s="211"/>
      <c r="O17" s="22"/>
      <c r="P17" s="22"/>
      <c r="Q17" s="66"/>
    </row>
    <row r="18" spans="1:17" x14ac:dyDescent="0.2">
      <c r="A18" s="109" t="s">
        <v>227</v>
      </c>
      <c r="B18" s="110"/>
      <c r="C18" s="110"/>
      <c r="D18" s="110"/>
      <c r="E18" s="110"/>
      <c r="F18" s="110"/>
      <c r="G18" s="110"/>
      <c r="H18" s="110"/>
      <c r="I18" s="110"/>
      <c r="L18" s="210"/>
      <c r="M18" s="211"/>
      <c r="N18" s="211"/>
      <c r="O18" s="22"/>
      <c r="P18" s="22"/>
      <c r="Q18" s="66"/>
    </row>
    <row r="19" spans="1:17" ht="15" thickBot="1" x14ac:dyDescent="0.25">
      <c r="L19" s="210"/>
      <c r="M19" s="211"/>
      <c r="N19" s="211"/>
      <c r="O19" s="22"/>
      <c r="P19" s="22"/>
      <c r="Q19" s="66"/>
    </row>
    <row r="20" spans="1:17" ht="20.100000000000001" customHeight="1" thickTop="1" thickBot="1" x14ac:dyDescent="0.25">
      <c r="A20" s="19" t="s">
        <v>182</v>
      </c>
      <c r="B20" s="276" t="s">
        <v>38</v>
      </c>
      <c r="C20" s="278"/>
      <c r="D20" s="276" t="s">
        <v>39</v>
      </c>
      <c r="E20" s="278"/>
      <c r="F20" s="276" t="s">
        <v>208</v>
      </c>
      <c r="G20" s="278"/>
      <c r="H20" s="264" t="s">
        <v>40</v>
      </c>
      <c r="I20" s="265"/>
      <c r="L20" s="210"/>
      <c r="M20" s="211"/>
      <c r="N20" s="211"/>
      <c r="O20" s="22"/>
      <c r="P20" s="22"/>
      <c r="Q20" s="66"/>
    </row>
    <row r="21" spans="1:17" ht="16.5" thickTop="1" thickBot="1" x14ac:dyDescent="0.3">
      <c r="A21" s="54"/>
      <c r="B21" s="84" t="s">
        <v>171</v>
      </c>
      <c r="C21" s="84" t="s">
        <v>172</v>
      </c>
      <c r="D21" s="84" t="s">
        <v>171</v>
      </c>
      <c r="E21" s="84" t="s">
        <v>172</v>
      </c>
      <c r="F21" s="84" t="s">
        <v>171</v>
      </c>
      <c r="G21" s="84" t="s">
        <v>172</v>
      </c>
      <c r="H21" s="244" t="s">
        <v>171</v>
      </c>
      <c r="I21" s="244" t="s">
        <v>172</v>
      </c>
      <c r="L21" s="210"/>
      <c r="M21" s="211"/>
      <c r="N21" s="211"/>
      <c r="O21" s="22"/>
      <c r="P21" s="22"/>
      <c r="Q21" s="66"/>
    </row>
    <row r="22" spans="1:17" ht="15.75" thickTop="1" thickBot="1" x14ac:dyDescent="0.25">
      <c r="A22" s="26" t="s">
        <v>173</v>
      </c>
      <c r="B22" s="160">
        <v>83</v>
      </c>
      <c r="C22" s="86">
        <f>B22/$B$31*100</f>
        <v>23.44632768361582</v>
      </c>
      <c r="D22" s="160">
        <v>1081</v>
      </c>
      <c r="E22" s="86">
        <f>D22/$D$31*100</f>
        <v>24.341364557532088</v>
      </c>
      <c r="F22" s="160">
        <v>3</v>
      </c>
      <c r="G22" s="185">
        <f>F22/$F$31*100</f>
        <v>13.636363636363635</v>
      </c>
      <c r="H22" s="162">
        <f>SUM(B22,D22,F22)</f>
        <v>1167</v>
      </c>
      <c r="I22" s="168">
        <f>H22/$H$31*100</f>
        <v>24.226697114386546</v>
      </c>
      <c r="L22" s="210"/>
      <c r="M22" s="211"/>
      <c r="N22" s="211"/>
      <c r="O22" s="22"/>
      <c r="P22" s="22"/>
      <c r="Q22" s="66"/>
    </row>
    <row r="23" spans="1:17" ht="15.75" thickTop="1" thickBot="1" x14ac:dyDescent="0.25">
      <c r="A23" s="26" t="s">
        <v>174</v>
      </c>
      <c r="B23" s="160">
        <v>65</v>
      </c>
      <c r="C23" s="86">
        <f t="shared" ref="C23:C30" si="5">B23/$B$31*100</f>
        <v>18.361581920903955</v>
      </c>
      <c r="D23" s="160">
        <v>2051</v>
      </c>
      <c r="E23" s="86">
        <f t="shared" ref="E23:E30" si="6">D23/$D$31*100</f>
        <v>46.183292051339784</v>
      </c>
      <c r="F23" s="160">
        <v>2</v>
      </c>
      <c r="G23" s="185">
        <f t="shared" ref="G23:G30" si="7">F23/$F$31*100</f>
        <v>9.0909090909090917</v>
      </c>
      <c r="H23" s="162">
        <f t="shared" ref="H23:H30" si="8">SUM(B23,D23,F23)</f>
        <v>2118</v>
      </c>
      <c r="I23" s="168">
        <f t="shared" ref="I23:I30" si="9">H23/$H$31*100</f>
        <v>43.969275482665559</v>
      </c>
      <c r="L23" s="210"/>
      <c r="M23" s="211"/>
      <c r="N23" s="211"/>
      <c r="O23" s="22"/>
      <c r="P23" s="22"/>
      <c r="Q23" s="66"/>
    </row>
    <row r="24" spans="1:17" ht="15.75" thickTop="1" thickBot="1" x14ac:dyDescent="0.25">
      <c r="A24" s="26" t="s">
        <v>175</v>
      </c>
      <c r="B24" s="160">
        <v>49</v>
      </c>
      <c r="C24" s="86">
        <f t="shared" si="5"/>
        <v>13.841807909604519</v>
      </c>
      <c r="D24" s="160">
        <v>619</v>
      </c>
      <c r="E24" s="86">
        <f t="shared" si="6"/>
        <v>13.93830218419275</v>
      </c>
      <c r="F24" s="160">
        <v>0</v>
      </c>
      <c r="G24" s="185">
        <f t="shared" si="7"/>
        <v>0</v>
      </c>
      <c r="H24" s="162">
        <f t="shared" si="8"/>
        <v>668</v>
      </c>
      <c r="I24" s="168">
        <f t="shared" si="9"/>
        <v>13.86755241851775</v>
      </c>
      <c r="L24" s="210"/>
      <c r="M24" s="211"/>
      <c r="N24" s="211"/>
      <c r="O24" s="22"/>
      <c r="P24" s="22"/>
      <c r="Q24" s="66"/>
    </row>
    <row r="25" spans="1:17" ht="15.75" thickTop="1" thickBot="1" x14ac:dyDescent="0.25">
      <c r="A25" s="26" t="s">
        <v>176</v>
      </c>
      <c r="B25" s="160">
        <v>4</v>
      </c>
      <c r="C25" s="86">
        <f t="shared" si="5"/>
        <v>1.1299435028248588</v>
      </c>
      <c r="D25" s="160">
        <v>62</v>
      </c>
      <c r="E25" s="86">
        <f t="shared" si="6"/>
        <v>1.3960819635217292</v>
      </c>
      <c r="F25" s="160">
        <v>0</v>
      </c>
      <c r="G25" s="185">
        <f t="shared" si="7"/>
        <v>0</v>
      </c>
      <c r="H25" s="162">
        <f t="shared" si="8"/>
        <v>66</v>
      </c>
      <c r="I25" s="168">
        <f t="shared" si="9"/>
        <v>1.3701473946439693</v>
      </c>
      <c r="L25" s="210"/>
      <c r="M25" s="211"/>
      <c r="N25" s="211"/>
      <c r="O25" s="22"/>
      <c r="P25" s="22"/>
      <c r="Q25" s="66"/>
    </row>
    <row r="26" spans="1:17" ht="15.75" thickTop="1" thickBot="1" x14ac:dyDescent="0.25">
      <c r="A26" s="26" t="s">
        <v>177</v>
      </c>
      <c r="B26" s="160">
        <v>36</v>
      </c>
      <c r="C26" s="86">
        <f t="shared" si="5"/>
        <v>10.16949152542373</v>
      </c>
      <c r="D26" s="160">
        <v>252</v>
      </c>
      <c r="E26" s="86">
        <f t="shared" si="6"/>
        <v>5.6743976581850939</v>
      </c>
      <c r="F26" s="160">
        <v>0</v>
      </c>
      <c r="G26" s="185">
        <f t="shared" si="7"/>
        <v>0</v>
      </c>
      <c r="H26" s="162">
        <f t="shared" si="8"/>
        <v>288</v>
      </c>
      <c r="I26" s="168">
        <f t="shared" si="9"/>
        <v>5.9788249948100471</v>
      </c>
      <c r="L26" s="210"/>
      <c r="M26" s="211"/>
      <c r="N26" s="211"/>
      <c r="O26" s="22"/>
      <c r="P26" s="22"/>
      <c r="Q26" s="66"/>
    </row>
    <row r="27" spans="1:17" ht="15.75" thickTop="1" thickBot="1" x14ac:dyDescent="0.25">
      <c r="A27" s="26" t="s">
        <v>178</v>
      </c>
      <c r="B27" s="160">
        <v>1</v>
      </c>
      <c r="C27" s="86">
        <f t="shared" si="5"/>
        <v>0.2824858757062147</v>
      </c>
      <c r="D27" s="160">
        <v>24</v>
      </c>
      <c r="E27" s="86">
        <f t="shared" si="6"/>
        <v>0.54041882458905655</v>
      </c>
      <c r="F27" s="160">
        <v>0</v>
      </c>
      <c r="G27" s="185">
        <f t="shared" si="7"/>
        <v>0</v>
      </c>
      <c r="H27" s="162">
        <f t="shared" si="8"/>
        <v>25</v>
      </c>
      <c r="I27" s="168">
        <f t="shared" si="9"/>
        <v>0.51899522524392772</v>
      </c>
      <c r="L27" s="210"/>
      <c r="M27" s="211"/>
      <c r="N27" s="211"/>
      <c r="O27" s="22"/>
      <c r="P27" s="22"/>
      <c r="Q27" s="66"/>
    </row>
    <row r="28" spans="1:17" ht="15.75" thickTop="1" thickBot="1" x14ac:dyDescent="0.25">
      <c r="A28" s="26" t="s">
        <v>179</v>
      </c>
      <c r="B28" s="160">
        <v>7</v>
      </c>
      <c r="C28" s="86">
        <f t="shared" si="5"/>
        <v>1.977401129943503</v>
      </c>
      <c r="D28" s="160">
        <v>127</v>
      </c>
      <c r="E28" s="86">
        <f t="shared" si="6"/>
        <v>2.8597162801170906</v>
      </c>
      <c r="F28" s="160">
        <v>1</v>
      </c>
      <c r="G28" s="185">
        <f t="shared" si="7"/>
        <v>4.5454545454545459</v>
      </c>
      <c r="H28" s="162">
        <f t="shared" si="8"/>
        <v>135</v>
      </c>
      <c r="I28" s="168">
        <f t="shared" si="9"/>
        <v>2.8025742163172098</v>
      </c>
      <c r="L28" s="210"/>
      <c r="M28" s="211"/>
      <c r="N28" s="211"/>
      <c r="O28" s="22"/>
      <c r="P28" s="22"/>
      <c r="Q28" s="66"/>
    </row>
    <row r="29" spans="1:17" ht="15.75" thickTop="1" thickBot="1" x14ac:dyDescent="0.25">
      <c r="A29" s="26" t="s">
        <v>34</v>
      </c>
      <c r="B29" s="160">
        <v>109</v>
      </c>
      <c r="C29" s="86">
        <f t="shared" si="5"/>
        <v>30.790960451977401</v>
      </c>
      <c r="D29" s="160">
        <v>219</v>
      </c>
      <c r="E29" s="86">
        <f t="shared" si="6"/>
        <v>4.9313217743751405</v>
      </c>
      <c r="F29" s="160">
        <v>16</v>
      </c>
      <c r="G29" s="185">
        <f t="shared" si="7"/>
        <v>72.727272727272734</v>
      </c>
      <c r="H29" s="162">
        <f t="shared" si="8"/>
        <v>344</v>
      </c>
      <c r="I29" s="168">
        <f t="shared" si="9"/>
        <v>7.1413742993564453</v>
      </c>
      <c r="L29" s="210"/>
      <c r="M29" s="211"/>
      <c r="N29" s="211"/>
      <c r="O29" s="22"/>
      <c r="P29" s="22"/>
      <c r="Q29" s="66"/>
    </row>
    <row r="30" spans="1:17" ht="15.75" thickTop="1" thickBot="1" x14ac:dyDescent="0.25">
      <c r="A30" s="26" t="s">
        <v>33</v>
      </c>
      <c r="B30" s="160">
        <v>0</v>
      </c>
      <c r="C30" s="86">
        <f t="shared" si="5"/>
        <v>0</v>
      </c>
      <c r="D30" s="160">
        <v>6</v>
      </c>
      <c r="E30" s="86">
        <f t="shared" si="6"/>
        <v>0.13510470614726414</v>
      </c>
      <c r="F30" s="160">
        <v>0</v>
      </c>
      <c r="G30" s="185">
        <f t="shared" si="7"/>
        <v>0</v>
      </c>
      <c r="H30" s="162">
        <f t="shared" si="8"/>
        <v>6</v>
      </c>
      <c r="I30" s="168">
        <f t="shared" si="9"/>
        <v>0.12455885405854267</v>
      </c>
      <c r="L30" s="210"/>
      <c r="M30" s="211"/>
      <c r="N30" s="211"/>
      <c r="O30" s="22"/>
      <c r="P30" s="22"/>
      <c r="Q30" s="66"/>
    </row>
    <row r="31" spans="1:17" ht="20.25" customHeight="1" thickTop="1" thickBot="1" x14ac:dyDescent="0.25">
      <c r="A31" s="159" t="s">
        <v>40</v>
      </c>
      <c r="B31" s="163">
        <f t="shared" ref="B31:I31" si="10">SUM(B22:B30)</f>
        <v>354</v>
      </c>
      <c r="C31" s="90">
        <f t="shared" si="10"/>
        <v>100</v>
      </c>
      <c r="D31" s="163">
        <f t="shared" si="10"/>
        <v>4441</v>
      </c>
      <c r="E31" s="90">
        <f t="shared" si="10"/>
        <v>99.999999999999986</v>
      </c>
      <c r="F31" s="163">
        <f t="shared" si="10"/>
        <v>22</v>
      </c>
      <c r="G31" s="186">
        <f t="shared" si="10"/>
        <v>100</v>
      </c>
      <c r="H31" s="247">
        <f t="shared" si="10"/>
        <v>4817</v>
      </c>
      <c r="I31" s="169">
        <f t="shared" si="10"/>
        <v>99.999999999999986</v>
      </c>
      <c r="L31" s="210"/>
      <c r="M31" s="211"/>
      <c r="N31" s="211"/>
      <c r="O31" s="22"/>
      <c r="P31" s="22"/>
      <c r="Q31" s="66"/>
    </row>
    <row r="32" spans="1:17" ht="15.75" thickTop="1" x14ac:dyDescent="0.2">
      <c r="A32" s="69"/>
      <c r="B32" s="69"/>
      <c r="C32" s="97"/>
      <c r="D32" s="70"/>
      <c r="E32" s="97"/>
      <c r="F32" s="69"/>
      <c r="G32" s="97"/>
      <c r="H32" s="70"/>
      <c r="I32" s="97"/>
      <c r="N32" s="21"/>
      <c r="O32" s="22"/>
      <c r="P32" s="22"/>
      <c r="Q32" s="66"/>
    </row>
    <row r="33" spans="1:19" x14ac:dyDescent="0.2">
      <c r="A33" s="266" t="s">
        <v>252</v>
      </c>
      <c r="B33" s="266"/>
      <c r="C33" s="266"/>
      <c r="D33" s="266"/>
      <c r="E33" s="266"/>
      <c r="F33" s="266"/>
      <c r="G33" s="266"/>
      <c r="H33" s="266"/>
      <c r="I33" s="266"/>
      <c r="P33" s="66"/>
      <c r="Q33" s="66"/>
    </row>
    <row r="34" spans="1:19" ht="15" x14ac:dyDescent="0.2">
      <c r="A34" s="109" t="s">
        <v>227</v>
      </c>
      <c r="B34" s="111"/>
      <c r="C34" s="112"/>
      <c r="D34" s="113"/>
      <c r="E34" s="112"/>
      <c r="F34" s="111"/>
      <c r="G34" s="112"/>
      <c r="H34" s="113"/>
      <c r="I34" s="112"/>
      <c r="N34" s="53"/>
      <c r="O34" s="53"/>
      <c r="P34" s="53"/>
      <c r="Q34" s="66"/>
    </row>
    <row r="35" spans="1:19" ht="15.75" thickBot="1" x14ac:dyDescent="0.25">
      <c r="N35" s="21"/>
      <c r="O35" s="22"/>
      <c r="P35" s="22"/>
      <c r="Q35" s="66"/>
    </row>
    <row r="36" spans="1:19" ht="20.100000000000001" customHeight="1" thickTop="1" thickBot="1" x14ac:dyDescent="0.25">
      <c r="A36" s="98" t="s">
        <v>183</v>
      </c>
      <c r="B36" s="289" t="s">
        <v>38</v>
      </c>
      <c r="C36" s="290"/>
      <c r="D36" s="289" t="s">
        <v>39</v>
      </c>
      <c r="E36" s="290"/>
      <c r="F36" s="276" t="s">
        <v>208</v>
      </c>
      <c r="G36" s="278"/>
      <c r="H36" s="264" t="s">
        <v>40</v>
      </c>
      <c r="I36" s="265"/>
      <c r="L36" s="209"/>
      <c r="M36" s="209"/>
      <c r="N36" s="209"/>
      <c r="P36" s="21"/>
      <c r="Q36" s="22"/>
      <c r="R36" s="22"/>
      <c r="S36" s="66"/>
    </row>
    <row r="37" spans="1:19" ht="16.5" thickTop="1" thickBot="1" x14ac:dyDescent="0.3">
      <c r="A37" s="99"/>
      <c r="B37" s="100" t="s">
        <v>171</v>
      </c>
      <c r="C37" s="100" t="s">
        <v>172</v>
      </c>
      <c r="D37" s="100" t="s">
        <v>171</v>
      </c>
      <c r="E37" s="100" t="s">
        <v>172</v>
      </c>
      <c r="F37" s="84" t="s">
        <v>171</v>
      </c>
      <c r="G37" s="84" t="s">
        <v>172</v>
      </c>
      <c r="H37" s="244" t="s">
        <v>171</v>
      </c>
      <c r="I37" s="244" t="s">
        <v>172</v>
      </c>
      <c r="L37" s="210"/>
      <c r="M37" s="211"/>
      <c r="N37" s="211"/>
      <c r="P37" s="21"/>
      <c r="Q37" s="22"/>
      <c r="R37" s="22"/>
      <c r="S37" s="66"/>
    </row>
    <row r="38" spans="1:19" ht="16.5" thickTop="1" thickBot="1" x14ac:dyDescent="0.25">
      <c r="A38" s="102" t="s">
        <v>173</v>
      </c>
      <c r="B38" s="160">
        <v>22</v>
      </c>
      <c r="C38" s="185">
        <f>B38/$B$47*100</f>
        <v>20</v>
      </c>
      <c r="D38" s="160">
        <v>67</v>
      </c>
      <c r="E38" s="185">
        <f>D38/$D$47*100</f>
        <v>25.572519083969464</v>
      </c>
      <c r="F38" s="160">
        <v>0</v>
      </c>
      <c r="G38" s="185">
        <f>F38/$F$47*100</f>
        <v>0</v>
      </c>
      <c r="H38" s="162">
        <f>SUM(B38,D38,F38)</f>
        <v>89</v>
      </c>
      <c r="I38" s="168">
        <f>H38/$H$47*100</f>
        <v>23.860589812332439</v>
      </c>
      <c r="L38" s="210"/>
      <c r="M38" s="211"/>
      <c r="N38" s="211"/>
      <c r="P38" s="21"/>
      <c r="Q38" s="22"/>
      <c r="R38" s="22"/>
      <c r="S38" s="66"/>
    </row>
    <row r="39" spans="1:19" ht="16.5" thickTop="1" thickBot="1" x14ac:dyDescent="0.25">
      <c r="A39" s="102" t="s">
        <v>174</v>
      </c>
      <c r="B39" s="160">
        <v>18</v>
      </c>
      <c r="C39" s="185">
        <f t="shared" ref="C39:C46" si="11">B39/$B$47*100</f>
        <v>16.363636363636363</v>
      </c>
      <c r="D39" s="160">
        <v>65</v>
      </c>
      <c r="E39" s="185">
        <f t="shared" ref="E39:E46" si="12">D39/$D$47*100</f>
        <v>24.809160305343511</v>
      </c>
      <c r="F39" s="160">
        <v>1</v>
      </c>
      <c r="G39" s="185">
        <f t="shared" ref="G39:G46" si="13">F39/$F$47*100</f>
        <v>100</v>
      </c>
      <c r="H39" s="162">
        <f t="shared" ref="H39:H46" si="14">SUM(B39,D39,F39)</f>
        <v>84</v>
      </c>
      <c r="I39" s="168">
        <f t="shared" ref="I39:I46" si="15">H39/$H$47*100</f>
        <v>22.520107238605899</v>
      </c>
      <c r="L39" s="210"/>
      <c r="M39" s="211"/>
      <c r="N39" s="211"/>
      <c r="P39" s="21"/>
      <c r="Q39" s="22"/>
      <c r="R39" s="22"/>
      <c r="S39" s="66"/>
    </row>
    <row r="40" spans="1:19" ht="16.5" thickTop="1" thickBot="1" x14ac:dyDescent="0.25">
      <c r="A40" s="102" t="s">
        <v>175</v>
      </c>
      <c r="B40" s="160">
        <v>13</v>
      </c>
      <c r="C40" s="185">
        <f t="shared" si="11"/>
        <v>11.818181818181818</v>
      </c>
      <c r="D40" s="160">
        <v>36</v>
      </c>
      <c r="E40" s="185">
        <f t="shared" si="12"/>
        <v>13.740458015267176</v>
      </c>
      <c r="F40" s="160">
        <v>0</v>
      </c>
      <c r="G40" s="185">
        <f t="shared" si="13"/>
        <v>0</v>
      </c>
      <c r="H40" s="162">
        <f t="shared" si="14"/>
        <v>49</v>
      </c>
      <c r="I40" s="168">
        <f t="shared" si="15"/>
        <v>13.136729222520108</v>
      </c>
      <c r="L40" s="210"/>
      <c r="M40" s="211"/>
      <c r="N40" s="211"/>
      <c r="P40" s="21"/>
      <c r="Q40" s="22"/>
      <c r="R40" s="22"/>
      <c r="S40" s="66"/>
    </row>
    <row r="41" spans="1:19" ht="16.5" thickTop="1" thickBot="1" x14ac:dyDescent="0.25">
      <c r="A41" s="102" t="s">
        <v>176</v>
      </c>
      <c r="B41" s="160">
        <v>0</v>
      </c>
      <c r="C41" s="185">
        <f t="shared" si="11"/>
        <v>0</v>
      </c>
      <c r="D41" s="160">
        <v>3</v>
      </c>
      <c r="E41" s="185">
        <f t="shared" si="12"/>
        <v>1.1450381679389312</v>
      </c>
      <c r="F41" s="160">
        <v>0</v>
      </c>
      <c r="G41" s="185">
        <f t="shared" si="13"/>
        <v>0</v>
      </c>
      <c r="H41" s="162">
        <f t="shared" si="14"/>
        <v>3</v>
      </c>
      <c r="I41" s="168">
        <f t="shared" si="15"/>
        <v>0.80428954423592491</v>
      </c>
      <c r="L41" s="210"/>
      <c r="M41" s="211"/>
      <c r="N41" s="211"/>
      <c r="P41" s="21"/>
      <c r="Q41" s="22"/>
      <c r="R41" s="22"/>
      <c r="S41" s="66"/>
    </row>
    <row r="42" spans="1:19" ht="16.5" thickTop="1" thickBot="1" x14ac:dyDescent="0.25">
      <c r="A42" s="102" t="s">
        <v>177</v>
      </c>
      <c r="B42" s="160">
        <v>12</v>
      </c>
      <c r="C42" s="185">
        <f t="shared" si="11"/>
        <v>10.909090909090908</v>
      </c>
      <c r="D42" s="160">
        <v>35</v>
      </c>
      <c r="E42" s="185">
        <f t="shared" si="12"/>
        <v>13.358778625954198</v>
      </c>
      <c r="F42" s="160">
        <v>0</v>
      </c>
      <c r="G42" s="185">
        <f t="shared" si="13"/>
        <v>0</v>
      </c>
      <c r="H42" s="162">
        <f t="shared" si="14"/>
        <v>47</v>
      </c>
      <c r="I42" s="168">
        <f t="shared" si="15"/>
        <v>12.600536193029491</v>
      </c>
      <c r="L42" s="210"/>
      <c r="M42" s="211"/>
      <c r="N42" s="211"/>
      <c r="P42" s="21"/>
      <c r="Q42" s="22"/>
      <c r="R42" s="22"/>
      <c r="S42" s="66"/>
    </row>
    <row r="43" spans="1:19" ht="16.5" thickTop="1" thickBot="1" x14ac:dyDescent="0.25">
      <c r="A43" s="102" t="s">
        <v>178</v>
      </c>
      <c r="B43" s="160">
        <v>0</v>
      </c>
      <c r="C43" s="185">
        <f t="shared" si="11"/>
        <v>0</v>
      </c>
      <c r="D43" s="160">
        <v>0</v>
      </c>
      <c r="E43" s="185">
        <f t="shared" si="12"/>
        <v>0</v>
      </c>
      <c r="F43" s="160">
        <v>0</v>
      </c>
      <c r="G43" s="185">
        <f t="shared" si="13"/>
        <v>0</v>
      </c>
      <c r="H43" s="162">
        <f t="shared" si="14"/>
        <v>0</v>
      </c>
      <c r="I43" s="168">
        <f t="shared" si="15"/>
        <v>0</v>
      </c>
      <c r="L43" s="210"/>
      <c r="M43" s="211"/>
      <c r="N43" s="211"/>
      <c r="P43" s="21"/>
      <c r="Q43" s="22"/>
      <c r="R43" s="22"/>
      <c r="S43" s="66"/>
    </row>
    <row r="44" spans="1:19" ht="16.5" thickTop="1" thickBot="1" x14ac:dyDescent="0.25">
      <c r="A44" s="102" t="s">
        <v>179</v>
      </c>
      <c r="B44" s="160">
        <v>2</v>
      </c>
      <c r="C44" s="185">
        <f t="shared" si="11"/>
        <v>1.8181818181818181</v>
      </c>
      <c r="D44" s="160">
        <v>10</v>
      </c>
      <c r="E44" s="185">
        <f t="shared" si="12"/>
        <v>3.8167938931297711</v>
      </c>
      <c r="F44" s="160">
        <v>0</v>
      </c>
      <c r="G44" s="185">
        <f t="shared" si="13"/>
        <v>0</v>
      </c>
      <c r="H44" s="162">
        <f t="shared" si="14"/>
        <v>12</v>
      </c>
      <c r="I44" s="168">
        <f t="shared" si="15"/>
        <v>3.2171581769436997</v>
      </c>
      <c r="L44" s="210"/>
      <c r="M44" s="211"/>
      <c r="N44" s="211"/>
      <c r="P44" s="21"/>
      <c r="Q44" s="22"/>
      <c r="R44" s="22"/>
      <c r="S44" s="66"/>
    </row>
    <row r="45" spans="1:19" ht="16.5" thickTop="1" thickBot="1" x14ac:dyDescent="0.25">
      <c r="A45" s="102" t="s">
        <v>34</v>
      </c>
      <c r="B45" s="160">
        <v>42</v>
      </c>
      <c r="C45" s="185">
        <f t="shared" si="11"/>
        <v>38.181818181818187</v>
      </c>
      <c r="D45" s="160">
        <v>40</v>
      </c>
      <c r="E45" s="185">
        <f t="shared" si="12"/>
        <v>15.267175572519085</v>
      </c>
      <c r="F45" s="160">
        <v>0</v>
      </c>
      <c r="G45" s="185">
        <f t="shared" si="13"/>
        <v>0</v>
      </c>
      <c r="H45" s="162">
        <f t="shared" si="14"/>
        <v>82</v>
      </c>
      <c r="I45" s="168">
        <f t="shared" si="15"/>
        <v>21.983914209115284</v>
      </c>
      <c r="L45" s="210"/>
      <c r="M45" s="211"/>
      <c r="N45" s="211"/>
      <c r="P45" s="21"/>
      <c r="Q45" s="22"/>
      <c r="R45" s="22"/>
      <c r="S45" s="66"/>
    </row>
    <row r="46" spans="1:19" ht="16.5" thickTop="1" thickBot="1" x14ac:dyDescent="0.25">
      <c r="A46" s="102" t="s">
        <v>33</v>
      </c>
      <c r="B46" s="160">
        <v>1</v>
      </c>
      <c r="C46" s="185">
        <f t="shared" si="11"/>
        <v>0.90909090909090906</v>
      </c>
      <c r="D46" s="160">
        <v>6</v>
      </c>
      <c r="E46" s="185">
        <f t="shared" si="12"/>
        <v>2.2900763358778624</v>
      </c>
      <c r="F46" s="160">
        <v>0</v>
      </c>
      <c r="G46" s="185">
        <f t="shared" si="13"/>
        <v>0</v>
      </c>
      <c r="H46" s="162">
        <f t="shared" si="14"/>
        <v>7</v>
      </c>
      <c r="I46" s="168">
        <f t="shared" si="15"/>
        <v>1.8766756032171581</v>
      </c>
      <c r="L46" s="210"/>
      <c r="M46" s="211"/>
      <c r="N46" s="211"/>
      <c r="P46" s="21"/>
      <c r="Q46" s="22"/>
      <c r="R46" s="22"/>
      <c r="S46" s="66"/>
    </row>
    <row r="47" spans="1:19" ht="20.25" customHeight="1" thickTop="1" thickBot="1" x14ac:dyDescent="0.25">
      <c r="A47" s="159" t="s">
        <v>40</v>
      </c>
      <c r="B47" s="163">
        <f>SUM(B38:B46)</f>
        <v>110</v>
      </c>
      <c r="C47" s="186">
        <f>SUM(C38:C46)</f>
        <v>100</v>
      </c>
      <c r="D47" s="163">
        <f>SUM(D38:D46)</f>
        <v>262</v>
      </c>
      <c r="E47" s="186">
        <v>100</v>
      </c>
      <c r="F47" s="163">
        <f t="shared" ref="F47:G47" si="16">SUM(F38:F46)</f>
        <v>1</v>
      </c>
      <c r="G47" s="186">
        <f t="shared" si="16"/>
        <v>100</v>
      </c>
      <c r="H47" s="247">
        <f>SUM(H38:H46)</f>
        <v>373</v>
      </c>
      <c r="I47" s="169">
        <v>100</v>
      </c>
      <c r="L47" s="210"/>
      <c r="M47" s="211"/>
      <c r="N47" s="211"/>
      <c r="P47" s="21"/>
      <c r="Q47" s="22"/>
      <c r="R47" s="22"/>
      <c r="S47" s="66"/>
    </row>
    <row r="48" spans="1:19" ht="15" thickTop="1" x14ac:dyDescent="0.2">
      <c r="L48" s="210"/>
      <c r="M48" s="211"/>
      <c r="N48" s="211"/>
      <c r="O48" s="22"/>
      <c r="P48" s="22"/>
      <c r="Q48" s="66"/>
    </row>
    <row r="49" spans="1:17" ht="13.9" customHeight="1" x14ac:dyDescent="0.2">
      <c r="A49" s="243" t="s">
        <v>262</v>
      </c>
      <c r="B49" s="243"/>
      <c r="C49" s="243"/>
      <c r="L49" s="210"/>
      <c r="M49" s="211"/>
      <c r="N49" s="211"/>
      <c r="O49" s="22"/>
      <c r="P49" s="22"/>
      <c r="Q49" s="66"/>
    </row>
    <row r="50" spans="1:17" x14ac:dyDescent="0.2">
      <c r="L50" s="210"/>
      <c r="M50" s="211"/>
      <c r="N50" s="211"/>
      <c r="O50" s="22"/>
      <c r="P50" s="22"/>
      <c r="Q50" s="66"/>
    </row>
    <row r="51" spans="1:17" ht="30" customHeight="1" x14ac:dyDescent="0.2">
      <c r="A51" s="266" t="s">
        <v>253</v>
      </c>
      <c r="B51" s="266"/>
      <c r="C51" s="266"/>
      <c r="D51" s="266"/>
      <c r="E51" s="266"/>
      <c r="F51" s="266"/>
      <c r="G51" s="266"/>
      <c r="H51" s="266"/>
      <c r="I51" s="266"/>
      <c r="L51" s="210"/>
      <c r="M51" s="211"/>
      <c r="N51" s="211"/>
      <c r="O51" s="22"/>
      <c r="P51" s="22"/>
      <c r="Q51" s="66"/>
    </row>
    <row r="52" spans="1:17" x14ac:dyDescent="0.2">
      <c r="A52" s="109" t="s">
        <v>227</v>
      </c>
      <c r="B52" s="110"/>
      <c r="C52" s="110"/>
      <c r="D52" s="110"/>
      <c r="E52" s="110"/>
      <c r="F52" s="110"/>
      <c r="G52" s="110"/>
      <c r="L52" s="210"/>
      <c r="M52" s="211"/>
      <c r="N52" s="211"/>
      <c r="O52" s="22"/>
      <c r="P52" s="22"/>
      <c r="Q52" s="66"/>
    </row>
    <row r="53" spans="1:17" x14ac:dyDescent="0.2">
      <c r="L53" s="210"/>
      <c r="M53" s="211"/>
      <c r="N53" s="211"/>
      <c r="O53" s="22"/>
      <c r="P53" s="22"/>
      <c r="Q53" s="66"/>
    </row>
    <row r="54" spans="1:17" x14ac:dyDescent="0.2">
      <c r="L54" s="210"/>
      <c r="M54" s="211"/>
      <c r="N54" s="211"/>
      <c r="O54" s="22"/>
      <c r="P54" s="22"/>
      <c r="Q54" s="66"/>
    </row>
    <row r="55" spans="1:17" x14ac:dyDescent="0.2">
      <c r="L55" s="210"/>
      <c r="M55" s="211"/>
      <c r="N55" s="211"/>
      <c r="O55" s="22"/>
      <c r="P55" s="22"/>
      <c r="Q55" s="66"/>
    </row>
    <row r="56" spans="1:17" x14ac:dyDescent="0.2">
      <c r="L56" s="210"/>
      <c r="M56" s="211"/>
      <c r="N56" s="211"/>
      <c r="O56" s="22"/>
      <c r="P56" s="22"/>
      <c r="Q56" s="66"/>
    </row>
    <row r="57" spans="1:17" x14ac:dyDescent="0.2">
      <c r="L57" s="210"/>
      <c r="M57" s="211"/>
      <c r="N57" s="211"/>
      <c r="O57" s="22"/>
      <c r="P57" s="22"/>
      <c r="Q57" s="66"/>
    </row>
    <row r="58" spans="1:17" x14ac:dyDescent="0.2">
      <c r="L58" s="210"/>
      <c r="M58" s="211"/>
      <c r="N58" s="211"/>
      <c r="O58" s="22"/>
      <c r="P58" s="22"/>
      <c r="Q58" s="66"/>
    </row>
    <row r="59" spans="1:17" x14ac:dyDescent="0.2">
      <c r="L59" s="210"/>
      <c r="M59" s="211"/>
      <c r="N59" s="211"/>
      <c r="O59" s="22"/>
      <c r="P59" s="22"/>
      <c r="Q59" s="66"/>
    </row>
    <row r="60" spans="1:17" x14ac:dyDescent="0.2">
      <c r="L60" s="210"/>
      <c r="M60" s="211"/>
      <c r="N60" s="211"/>
      <c r="O60" s="22"/>
      <c r="P60" s="22"/>
      <c r="Q60" s="66"/>
    </row>
    <row r="61" spans="1:17" x14ac:dyDescent="0.2">
      <c r="L61" s="210"/>
      <c r="M61" s="211"/>
      <c r="N61" s="211"/>
      <c r="O61" s="22"/>
      <c r="P61" s="22"/>
      <c r="Q61" s="66"/>
    </row>
    <row r="62" spans="1:17" x14ac:dyDescent="0.2">
      <c r="L62" s="210"/>
      <c r="M62" s="211"/>
      <c r="N62" s="211"/>
      <c r="O62" s="22"/>
      <c r="P62" s="22"/>
      <c r="Q62" s="66"/>
    </row>
    <row r="63" spans="1:17" x14ac:dyDescent="0.2">
      <c r="L63" s="210"/>
      <c r="M63" s="211"/>
      <c r="N63" s="211"/>
      <c r="O63" s="22"/>
      <c r="P63" s="22"/>
      <c r="Q63" s="66"/>
    </row>
    <row r="64" spans="1:17" x14ac:dyDescent="0.2">
      <c r="L64" s="210"/>
      <c r="M64" s="211"/>
      <c r="N64" s="211"/>
      <c r="P64" s="66"/>
      <c r="Q64" s="66"/>
    </row>
    <row r="65" spans="12:14" x14ac:dyDescent="0.2">
      <c r="L65" s="210"/>
      <c r="M65" s="211"/>
      <c r="N65" s="211"/>
    </row>
  </sheetData>
  <mergeCells count="17">
    <mergeCell ref="B3:G3"/>
    <mergeCell ref="A33:I33"/>
    <mergeCell ref="H3:I3"/>
    <mergeCell ref="B20:C20"/>
    <mergeCell ref="D20:E20"/>
    <mergeCell ref="F20:G20"/>
    <mergeCell ref="H20:I20"/>
    <mergeCell ref="B4:C4"/>
    <mergeCell ref="D4:E4"/>
    <mergeCell ref="F4:G4"/>
    <mergeCell ref="H4:I4"/>
    <mergeCell ref="A17:I17"/>
    <mergeCell ref="F36:G36"/>
    <mergeCell ref="A51:I51"/>
    <mergeCell ref="H36:I36"/>
    <mergeCell ref="B36:C36"/>
    <mergeCell ref="D36:E36"/>
  </mergeCells>
  <hyperlinks>
    <hyperlink ref="A2" location="TOC!A1" display="Return to Table of Contents" xr:uid="{00E44C9F-16C8-4A1B-92BD-2FAD9D0C34C3}"/>
  </hyperlinks>
  <pageMargins left="0.25" right="0.25" top="0.75" bottom="0.75" header="0.3" footer="0.3"/>
  <pageSetup scale="89" orientation="portrait" r:id="rId1"/>
  <headerFooter>
    <oddHeader>&amp;L&amp;"Arial,Italic"Dental Education Program Enrollment and Graduates Report: 2022-23</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249977111117893"/>
    <pageSetUpPr fitToPage="1"/>
  </sheetPr>
  <dimension ref="A1:P28"/>
  <sheetViews>
    <sheetView workbookViewId="0">
      <pane ySplit="4" topLeftCell="A5" activePane="bottomLeft" state="frozen"/>
      <selection pane="bottomLeft"/>
    </sheetView>
  </sheetViews>
  <sheetFormatPr defaultColWidth="9.140625" defaultRowHeight="14.25" x14ac:dyDescent="0.2"/>
  <cols>
    <col min="1" max="1" width="52.140625" style="18" customWidth="1"/>
    <col min="2" max="6" width="15" style="18" customWidth="1"/>
    <col min="7" max="11" width="12.140625" style="18" customWidth="1"/>
    <col min="12" max="13" width="9.140625" style="18"/>
    <col min="14" max="14" width="19.42578125" style="18" customWidth="1"/>
    <col min="15" max="16384" width="9.140625" style="18"/>
  </cols>
  <sheetData>
    <row r="1" spans="1:16" ht="16.149999999999999" customHeight="1" x14ac:dyDescent="0.25">
      <c r="A1" s="17" t="s">
        <v>232</v>
      </c>
    </row>
    <row r="2" spans="1:16" ht="15" thickBot="1" x14ac:dyDescent="0.25">
      <c r="A2" s="125" t="s">
        <v>234</v>
      </c>
    </row>
    <row r="3" spans="1:16" ht="39" customHeight="1" thickTop="1" thickBot="1" x14ac:dyDescent="0.25">
      <c r="A3" s="19"/>
      <c r="B3" s="291" t="s">
        <v>196</v>
      </c>
      <c r="C3" s="292"/>
      <c r="D3" s="292"/>
      <c r="E3" s="292"/>
      <c r="F3" s="293"/>
      <c r="G3" s="253" t="s">
        <v>233</v>
      </c>
      <c r="H3" s="253" t="s">
        <v>19</v>
      </c>
      <c r="I3" s="20"/>
      <c r="J3" s="20"/>
      <c r="K3" s="20"/>
      <c r="N3" s="21"/>
      <c r="O3" s="22"/>
      <c r="P3" s="22"/>
    </row>
    <row r="4" spans="1:16" ht="28.5" customHeight="1" thickTop="1" thickBot="1" x14ac:dyDescent="0.25">
      <c r="A4" s="23" t="s">
        <v>3</v>
      </c>
      <c r="B4" s="154">
        <v>2018</v>
      </c>
      <c r="C4" s="154">
        <v>2019</v>
      </c>
      <c r="D4" s="153">
        <v>2020</v>
      </c>
      <c r="E4" s="152">
        <v>2021</v>
      </c>
      <c r="F4" s="24">
        <v>2022</v>
      </c>
      <c r="G4" s="254"/>
      <c r="H4" s="254"/>
      <c r="I4" s="25"/>
      <c r="J4" s="25"/>
      <c r="K4" s="25"/>
      <c r="N4" s="21"/>
      <c r="O4" s="22"/>
      <c r="P4" s="22"/>
    </row>
    <row r="5" spans="1:16" ht="20.100000000000001" customHeight="1" thickTop="1" thickBot="1" x14ac:dyDescent="0.25">
      <c r="A5" s="158" t="s">
        <v>4</v>
      </c>
      <c r="B5" s="29"/>
      <c r="C5" s="29"/>
      <c r="D5" s="29"/>
      <c r="E5" s="29"/>
      <c r="F5" s="29"/>
      <c r="G5" s="30"/>
      <c r="H5" s="31"/>
      <c r="I5" s="27"/>
      <c r="J5" s="27"/>
      <c r="K5" s="27"/>
      <c r="N5" s="21"/>
      <c r="O5" s="22"/>
      <c r="P5" s="22"/>
    </row>
    <row r="6" spans="1:16" ht="16.5" thickTop="1" thickBot="1" x14ac:dyDescent="0.25">
      <c r="A6" s="26" t="s">
        <v>5</v>
      </c>
      <c r="B6" s="32">
        <v>6305</v>
      </c>
      <c r="C6" s="32">
        <v>6350</v>
      </c>
      <c r="D6" s="32">
        <v>6609</v>
      </c>
      <c r="E6" s="32">
        <v>6665</v>
      </c>
      <c r="F6" s="32">
        <v>6745</v>
      </c>
      <c r="G6" s="157">
        <f>(F6-B6)/B6</f>
        <v>6.9785884218873911E-2</v>
      </c>
      <c r="H6" s="26"/>
      <c r="I6" s="27"/>
      <c r="J6" s="27"/>
      <c r="K6" s="27"/>
      <c r="N6" s="21"/>
      <c r="O6" s="22"/>
      <c r="P6" s="22"/>
    </row>
    <row r="7" spans="1:16" ht="20.100000000000001" customHeight="1" thickTop="1" thickBot="1" x14ac:dyDescent="0.25">
      <c r="A7" s="158" t="s">
        <v>6</v>
      </c>
      <c r="B7" s="29"/>
      <c r="C7" s="29"/>
      <c r="D7" s="29"/>
      <c r="E7" s="29"/>
      <c r="F7" s="29"/>
      <c r="G7" s="30"/>
      <c r="H7" s="31"/>
      <c r="I7" s="27"/>
      <c r="J7" s="27"/>
      <c r="K7" s="27"/>
      <c r="N7" s="21"/>
      <c r="O7" s="22"/>
      <c r="P7" s="22"/>
    </row>
    <row r="8" spans="1:16" ht="16.5" thickTop="1" thickBot="1" x14ac:dyDescent="0.25">
      <c r="A8" s="26" t="s">
        <v>7</v>
      </c>
      <c r="B8" s="32">
        <v>818</v>
      </c>
      <c r="C8" s="32">
        <v>802</v>
      </c>
      <c r="D8" s="32">
        <v>784</v>
      </c>
      <c r="E8" s="32">
        <v>790</v>
      </c>
      <c r="F8" s="32">
        <v>801</v>
      </c>
      <c r="G8" s="157">
        <f t="shared" ref="G8:G21" si="0">(F8-B8)/B8</f>
        <v>-2.0782396088019559E-2</v>
      </c>
      <c r="H8" s="26"/>
      <c r="I8" s="27"/>
      <c r="J8" s="27"/>
      <c r="K8" s="27"/>
      <c r="N8" s="21"/>
      <c r="O8" s="22"/>
      <c r="P8" s="22"/>
    </row>
    <row r="9" spans="1:16" ht="16.5" thickTop="1" thickBot="1" x14ac:dyDescent="0.25">
      <c r="A9" s="26" t="s">
        <v>8</v>
      </c>
      <c r="B9" s="32">
        <v>31</v>
      </c>
      <c r="C9" s="32">
        <v>30</v>
      </c>
      <c r="D9" s="32">
        <v>25</v>
      </c>
      <c r="E9" s="32">
        <v>21</v>
      </c>
      <c r="F9" s="32">
        <v>24</v>
      </c>
      <c r="G9" s="157">
        <f t="shared" si="0"/>
        <v>-0.22580645161290322</v>
      </c>
      <c r="H9" s="26"/>
      <c r="I9" s="27"/>
      <c r="J9" s="27"/>
      <c r="K9" s="27"/>
      <c r="N9" s="21"/>
      <c r="O9" s="22"/>
      <c r="P9" s="22"/>
    </row>
    <row r="10" spans="1:16" ht="16.5" thickTop="1" thickBot="1" x14ac:dyDescent="0.25">
      <c r="A10" s="26" t="s">
        <v>9</v>
      </c>
      <c r="B10" s="32">
        <v>36</v>
      </c>
      <c r="C10" s="32">
        <v>33</v>
      </c>
      <c r="D10" s="32">
        <v>33</v>
      </c>
      <c r="E10" s="32">
        <v>31</v>
      </c>
      <c r="F10" s="32">
        <v>35</v>
      </c>
      <c r="G10" s="157">
        <f t="shared" si="0"/>
        <v>-2.7777777777777776E-2</v>
      </c>
      <c r="H10" s="26"/>
      <c r="I10" s="27"/>
      <c r="J10" s="27"/>
      <c r="K10" s="27"/>
      <c r="N10" s="21"/>
      <c r="O10" s="22"/>
      <c r="P10" s="22"/>
    </row>
    <row r="11" spans="1:16" ht="16.5" thickTop="1" thickBot="1" x14ac:dyDescent="0.25">
      <c r="A11" s="26" t="s">
        <v>10</v>
      </c>
      <c r="B11" s="32">
        <v>211</v>
      </c>
      <c r="C11" s="32">
        <v>221</v>
      </c>
      <c r="D11" s="32">
        <v>210</v>
      </c>
      <c r="E11" s="32">
        <v>215</v>
      </c>
      <c r="F11" s="32">
        <v>222</v>
      </c>
      <c r="G11" s="157">
        <f t="shared" si="0"/>
        <v>5.2132701421800945E-2</v>
      </c>
      <c r="H11" s="26"/>
      <c r="I11" s="27"/>
      <c r="J11" s="27"/>
      <c r="K11" s="27"/>
      <c r="N11" s="21"/>
      <c r="O11" s="22"/>
      <c r="P11" s="22"/>
    </row>
    <row r="12" spans="1:16" ht="16.5" thickTop="1" thickBot="1" x14ac:dyDescent="0.25">
      <c r="A12" s="26" t="s">
        <v>11</v>
      </c>
      <c r="B12" s="32">
        <v>1191</v>
      </c>
      <c r="C12" s="32">
        <v>1171</v>
      </c>
      <c r="D12" s="32">
        <v>1171</v>
      </c>
      <c r="E12" s="32">
        <v>1176</v>
      </c>
      <c r="F12" s="32">
        <v>1205</v>
      </c>
      <c r="G12" s="157">
        <f t="shared" si="0"/>
        <v>1.1754827875734676E-2</v>
      </c>
      <c r="H12" s="26"/>
      <c r="I12" s="27"/>
      <c r="J12" s="27"/>
      <c r="K12" s="27"/>
      <c r="N12" s="21"/>
      <c r="O12" s="22"/>
      <c r="P12" s="22"/>
    </row>
    <row r="13" spans="1:16" ht="16.5" thickTop="1" thickBot="1" x14ac:dyDescent="0.25">
      <c r="A13" s="26" t="s">
        <v>21</v>
      </c>
      <c r="B13" s="32">
        <v>14</v>
      </c>
      <c r="C13" s="32">
        <v>16</v>
      </c>
      <c r="D13" s="32">
        <v>19</v>
      </c>
      <c r="E13" s="32">
        <v>22</v>
      </c>
      <c r="F13" s="32">
        <v>19</v>
      </c>
      <c r="G13" s="157">
        <f t="shared" si="0"/>
        <v>0.35714285714285715</v>
      </c>
      <c r="H13" s="26"/>
      <c r="I13" s="27"/>
      <c r="J13" s="27"/>
      <c r="K13" s="27"/>
      <c r="N13" s="21"/>
      <c r="O13" s="22"/>
      <c r="P13" s="22"/>
    </row>
    <row r="14" spans="1:16" ht="16.5" thickTop="1" thickBot="1" x14ac:dyDescent="0.25">
      <c r="A14" s="26" t="s">
        <v>22</v>
      </c>
      <c r="B14" s="32">
        <v>15</v>
      </c>
      <c r="C14" s="32">
        <v>20</v>
      </c>
      <c r="D14" s="32">
        <v>20</v>
      </c>
      <c r="E14" s="32">
        <v>20</v>
      </c>
      <c r="F14" s="32">
        <v>19</v>
      </c>
      <c r="G14" s="157">
        <f t="shared" si="0"/>
        <v>0.26666666666666666</v>
      </c>
      <c r="H14" s="26"/>
      <c r="I14" s="27"/>
      <c r="J14" s="27"/>
      <c r="K14" s="27"/>
      <c r="N14" s="21"/>
      <c r="O14" s="22"/>
      <c r="P14" s="22"/>
    </row>
    <row r="15" spans="1:16" ht="16.5" thickTop="1" thickBot="1" x14ac:dyDescent="0.25">
      <c r="A15" s="26" t="s">
        <v>25</v>
      </c>
      <c r="B15" s="32">
        <v>241</v>
      </c>
      <c r="C15" s="32">
        <v>243</v>
      </c>
      <c r="D15" s="32">
        <v>247</v>
      </c>
      <c r="E15" s="32">
        <v>249</v>
      </c>
      <c r="F15" s="32">
        <v>255</v>
      </c>
      <c r="G15" s="157">
        <f t="shared" si="0"/>
        <v>5.8091286307053944E-2</v>
      </c>
      <c r="H15" s="26"/>
      <c r="I15" s="27"/>
      <c r="J15" s="27"/>
      <c r="K15" s="27"/>
      <c r="N15" s="21"/>
      <c r="O15" s="22"/>
      <c r="P15" s="22"/>
    </row>
    <row r="16" spans="1:16" ht="16.5" thickTop="1" thickBot="1" x14ac:dyDescent="0.25">
      <c r="A16" s="26" t="s">
        <v>12</v>
      </c>
      <c r="B16" s="32">
        <v>10</v>
      </c>
      <c r="C16" s="32">
        <v>9</v>
      </c>
      <c r="D16" s="32">
        <v>15</v>
      </c>
      <c r="E16" s="32">
        <v>9</v>
      </c>
      <c r="F16" s="32">
        <v>11</v>
      </c>
      <c r="G16" s="157">
        <f t="shared" si="0"/>
        <v>0.1</v>
      </c>
      <c r="H16" s="26"/>
      <c r="I16" s="27"/>
      <c r="J16" s="27"/>
      <c r="K16" s="27"/>
      <c r="N16" s="21"/>
      <c r="O16" s="22"/>
      <c r="P16" s="22"/>
    </row>
    <row r="17" spans="1:16" ht="16.5" thickTop="1" thickBot="1" x14ac:dyDescent="0.25">
      <c r="A17" s="26" t="s">
        <v>13</v>
      </c>
      <c r="B17" s="32">
        <v>18</v>
      </c>
      <c r="C17" s="32">
        <v>17</v>
      </c>
      <c r="D17" s="32">
        <v>24</v>
      </c>
      <c r="E17" s="32">
        <v>22</v>
      </c>
      <c r="F17" s="32">
        <v>23</v>
      </c>
      <c r="G17" s="157">
        <f t="shared" si="0"/>
        <v>0.27777777777777779</v>
      </c>
      <c r="H17" s="26"/>
      <c r="I17" s="27"/>
      <c r="J17" s="27"/>
      <c r="K17" s="27"/>
      <c r="N17" s="21"/>
      <c r="O17" s="22"/>
      <c r="P17" s="22"/>
    </row>
    <row r="18" spans="1:16" ht="16.5" thickTop="1" thickBot="1" x14ac:dyDescent="0.25">
      <c r="A18" s="26" t="s">
        <v>24</v>
      </c>
      <c r="B18" s="32">
        <v>372</v>
      </c>
      <c r="C18" s="32">
        <v>388</v>
      </c>
      <c r="D18" s="32">
        <v>391</v>
      </c>
      <c r="E18" s="32">
        <v>386</v>
      </c>
      <c r="F18" s="32">
        <v>398</v>
      </c>
      <c r="G18" s="157">
        <f>(F18-B18)/B18</f>
        <v>6.9892473118279563E-2</v>
      </c>
      <c r="H18" s="26"/>
      <c r="I18" s="27"/>
      <c r="J18" s="27"/>
      <c r="K18" s="27"/>
      <c r="N18" s="21"/>
      <c r="O18" s="22"/>
      <c r="P18" s="22"/>
    </row>
    <row r="19" spans="1:16" ht="17.25" customHeight="1" thickTop="1" thickBot="1" x14ac:dyDescent="0.25">
      <c r="A19" s="26" t="s">
        <v>14</v>
      </c>
      <c r="B19" s="32">
        <v>453</v>
      </c>
      <c r="C19" s="32">
        <v>460</v>
      </c>
      <c r="D19" s="32">
        <v>477</v>
      </c>
      <c r="E19" s="32">
        <v>479</v>
      </c>
      <c r="F19" s="32">
        <v>472</v>
      </c>
      <c r="G19" s="157">
        <f t="shared" si="0"/>
        <v>4.194260485651214E-2</v>
      </c>
      <c r="H19" s="26"/>
      <c r="I19" s="27"/>
      <c r="J19" s="27"/>
      <c r="K19" s="27"/>
      <c r="N19" s="21"/>
      <c r="O19" s="22"/>
      <c r="P19" s="22"/>
    </row>
    <row r="20" spans="1:16" ht="16.5" thickTop="1" thickBot="1" x14ac:dyDescent="0.25">
      <c r="A20" s="26" t="s">
        <v>15</v>
      </c>
      <c r="B20" s="32">
        <v>176</v>
      </c>
      <c r="C20" s="32">
        <v>192</v>
      </c>
      <c r="D20" s="32">
        <v>185</v>
      </c>
      <c r="E20" s="32">
        <v>185</v>
      </c>
      <c r="F20" s="32">
        <v>181</v>
      </c>
      <c r="G20" s="157">
        <f t="shared" si="0"/>
        <v>2.8409090909090908E-2</v>
      </c>
      <c r="H20" s="26"/>
      <c r="I20" s="27"/>
      <c r="J20" s="27"/>
      <c r="K20" s="27"/>
      <c r="N20" s="21"/>
      <c r="O20" s="22"/>
      <c r="P20" s="22"/>
    </row>
    <row r="21" spans="1:16" ht="17.850000000000001" customHeight="1" thickTop="1" thickBot="1" x14ac:dyDescent="0.25">
      <c r="A21" s="26" t="s">
        <v>23</v>
      </c>
      <c r="B21" s="32">
        <v>158</v>
      </c>
      <c r="C21" s="32">
        <v>159</v>
      </c>
      <c r="D21" s="32">
        <v>167</v>
      </c>
      <c r="E21" s="32">
        <v>169</v>
      </c>
      <c r="F21" s="32">
        <v>160</v>
      </c>
      <c r="G21" s="157">
        <f t="shared" si="0"/>
        <v>1.2658227848101266E-2</v>
      </c>
      <c r="H21" s="26"/>
      <c r="I21" s="33"/>
      <c r="J21" s="33"/>
      <c r="K21" s="33"/>
      <c r="N21" s="21"/>
      <c r="O21" s="22"/>
      <c r="P21" s="22"/>
    </row>
    <row r="22" spans="1:16" ht="20.100000000000001" customHeight="1" thickTop="1" thickBot="1" x14ac:dyDescent="0.25">
      <c r="A22" s="158" t="s">
        <v>20</v>
      </c>
      <c r="B22" s="29"/>
      <c r="C22" s="29"/>
      <c r="D22" s="29"/>
      <c r="E22" s="29"/>
      <c r="F22" s="29"/>
      <c r="G22" s="30"/>
      <c r="H22" s="31"/>
    </row>
    <row r="23" spans="1:16" ht="15.75" thickTop="1" thickBot="1" x14ac:dyDescent="0.25">
      <c r="A23" s="26" t="s">
        <v>16</v>
      </c>
      <c r="B23" s="32">
        <v>7377</v>
      </c>
      <c r="C23" s="32">
        <v>7311</v>
      </c>
      <c r="D23" s="32">
        <v>7002</v>
      </c>
      <c r="E23" s="32">
        <v>7325</v>
      </c>
      <c r="F23" s="32">
        <v>6857</v>
      </c>
      <c r="G23" s="157">
        <f>(F23-B23)/B23</f>
        <v>-7.048935881794767E-2</v>
      </c>
      <c r="H23" s="26"/>
    </row>
    <row r="24" spans="1:16" ht="15.75" thickTop="1" thickBot="1" x14ac:dyDescent="0.25">
      <c r="A24" s="26" t="s">
        <v>17</v>
      </c>
      <c r="B24" s="32">
        <v>4688</v>
      </c>
      <c r="C24" s="32">
        <v>4517</v>
      </c>
      <c r="D24" s="32">
        <v>4003</v>
      </c>
      <c r="E24" s="32">
        <v>3943</v>
      </c>
      <c r="F24" s="32">
        <v>3720</v>
      </c>
      <c r="G24" s="157">
        <f>(F24-B24)/B24</f>
        <v>-0.20648464163822525</v>
      </c>
      <c r="H24" s="26"/>
    </row>
    <row r="25" spans="1:16" ht="15.75" thickTop="1" thickBot="1" x14ac:dyDescent="0.25">
      <c r="A25" s="26" t="s">
        <v>18</v>
      </c>
      <c r="B25" s="32">
        <v>211</v>
      </c>
      <c r="C25" s="32">
        <v>197</v>
      </c>
      <c r="D25" s="32">
        <v>188</v>
      </c>
      <c r="E25" s="32">
        <v>164</v>
      </c>
      <c r="F25" s="32">
        <v>174</v>
      </c>
      <c r="G25" s="157">
        <f>(F25-B25)/B25</f>
        <v>-0.17535545023696683</v>
      </c>
      <c r="H25" s="26"/>
    </row>
    <row r="26" spans="1:16" ht="15" thickTop="1" x14ac:dyDescent="0.2"/>
    <row r="27" spans="1:16" x14ac:dyDescent="0.2">
      <c r="A27" s="127" t="s">
        <v>259</v>
      </c>
      <c r="B27" s="240"/>
      <c r="C27" s="240"/>
      <c r="D27" s="240"/>
      <c r="E27" s="240"/>
      <c r="F27" s="240"/>
      <c r="G27" s="240"/>
      <c r="H27" s="240"/>
      <c r="I27" s="240"/>
    </row>
    <row r="28" spans="1:16" x14ac:dyDescent="0.2">
      <c r="A28" s="115" t="s">
        <v>214</v>
      </c>
    </row>
  </sheetData>
  <mergeCells count="3">
    <mergeCell ref="B3:F3"/>
    <mergeCell ref="G3:G4"/>
    <mergeCell ref="H3:H4"/>
  </mergeCells>
  <hyperlinks>
    <hyperlink ref="A2" location="TOC!A1" display="Return to Table of Contents" xr:uid="{65A6CC94-7C7D-4821-89BD-816055953D78}"/>
  </hyperlinks>
  <pageMargins left="0.25" right="0.25" top="0.75" bottom="0.75" header="0.3" footer="0.3"/>
  <pageSetup scale="90"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1.5" displayEmptyCellsAs="gap" xr2:uid="{00000000-0003-0000-0B00-000043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Trend'!B6:F6</xm:f>
              <xm:sqref>H6</xm:sqref>
            </x14:sparkline>
          </x14:sparklines>
        </x14:sparklineGroup>
        <x14:sparklineGroup lineWeight="1.5" displayEmptyCellsAs="gap" xr2:uid="{00000000-0003-0000-0B00-000042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Trend'!B8:F8</xm:f>
              <xm:sqref>H8</xm:sqref>
            </x14:sparkline>
          </x14:sparklines>
        </x14:sparklineGroup>
        <x14:sparklineGroup lineWeight="1.5" displayEmptyCellsAs="gap" xr2:uid="{00000000-0003-0000-0B00-000041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Trend'!B9:F9</xm:f>
              <xm:sqref>H9</xm:sqref>
            </x14:sparkline>
          </x14:sparklines>
        </x14:sparklineGroup>
        <x14:sparklineGroup lineWeight="1.5" displayEmptyCellsAs="gap" xr2:uid="{00000000-0003-0000-0B00-000040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Trend'!B10:F10</xm:f>
              <xm:sqref>H10</xm:sqref>
            </x14:sparkline>
          </x14:sparklines>
        </x14:sparklineGroup>
        <x14:sparklineGroup lineWeight="1.5" displayEmptyCellsAs="gap" xr2:uid="{00000000-0003-0000-0B00-00003F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Trend'!B11:F11</xm:f>
              <xm:sqref>H11</xm:sqref>
            </x14:sparkline>
          </x14:sparklines>
        </x14:sparklineGroup>
        <x14:sparklineGroup lineWeight="1.5" displayEmptyCellsAs="gap" xr2:uid="{00000000-0003-0000-0B00-00003E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Trend'!B12:F12</xm:f>
              <xm:sqref>H12</xm:sqref>
            </x14:sparkline>
          </x14:sparklines>
        </x14:sparklineGroup>
        <x14:sparklineGroup lineWeight="1.5" displayEmptyCellsAs="gap" xr2:uid="{00000000-0003-0000-0B00-00003D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Trend'!B13:F13</xm:f>
              <xm:sqref>H13</xm:sqref>
            </x14:sparkline>
          </x14:sparklines>
        </x14:sparklineGroup>
        <x14:sparklineGroup lineWeight="1.5" displayEmptyCellsAs="gap" xr2:uid="{00000000-0003-0000-0B00-00003C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Trend'!B14:F14</xm:f>
              <xm:sqref>H14</xm:sqref>
            </x14:sparkline>
          </x14:sparklines>
        </x14:sparklineGroup>
        <x14:sparklineGroup lineWeight="1.5" displayEmptyCellsAs="gap" xr2:uid="{00000000-0003-0000-0B00-00003B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Trend'!B15:F15</xm:f>
              <xm:sqref>H15</xm:sqref>
            </x14:sparkline>
          </x14:sparklines>
        </x14:sparklineGroup>
        <x14:sparklineGroup lineWeight="1.5" displayEmptyCellsAs="gap" xr2:uid="{00000000-0003-0000-0B00-00003A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Trend'!B17:F17</xm:f>
              <xm:sqref>H17</xm:sqref>
            </x14:sparkline>
          </x14:sparklines>
        </x14:sparklineGroup>
        <x14:sparklineGroup lineWeight="1.5" displayEmptyCellsAs="gap" xr2:uid="{00000000-0003-0000-0B00-000039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Trend'!B19:F19</xm:f>
              <xm:sqref>H19</xm:sqref>
            </x14:sparkline>
          </x14:sparklines>
        </x14:sparklineGroup>
        <x14:sparklineGroup lineWeight="1.5" displayEmptyCellsAs="gap" xr2:uid="{00000000-0003-0000-0B00-000038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Trend'!B20:F20</xm:f>
              <xm:sqref>H20</xm:sqref>
            </x14:sparkline>
          </x14:sparklines>
        </x14:sparklineGroup>
        <x14:sparklineGroup lineWeight="1.5" displayEmptyCellsAs="gap" xr2:uid="{00000000-0003-0000-0B00-000037000000}">
          <x14:colorSeries theme="8" tint="-0.249977111117893"/>
          <x14:colorNegative rgb="FFD00000"/>
          <x14:colorAxis rgb="FF000000"/>
          <x14:colorMarkers rgb="FFD00000"/>
          <x14:colorFirst rgb="FFD00000"/>
          <x14:colorLast rgb="FFD00000"/>
          <x14:colorHigh rgb="FFD00000"/>
          <x14:colorLow rgb="FFD00000"/>
          <x14:sparklines>
            <x14:sparkline>
              <xm:f>'Tab 10. Grads Trend'!B21:F21</xm:f>
              <xm:sqref>H21</xm:sqref>
            </x14:sparkline>
          </x14:sparklines>
        </x14:sparklineGroup>
        <x14:sparklineGroup lineWeight="1.5" displayEmptyCellsAs="gap" xr2:uid="{00000000-0003-0000-0B00-000036000000}">
          <x14:colorSeries theme="8" tint="-0.249977111117893"/>
          <x14:colorNegative rgb="FFD00000"/>
          <x14:colorAxis rgb="FF000000"/>
          <x14:colorMarkers rgb="FFD00000"/>
          <x14:colorFirst rgb="FFD00000"/>
          <x14:colorLast rgb="FFD00000"/>
          <x14:colorHigh rgb="FFD00000"/>
          <x14:colorLow rgb="FFD00000"/>
          <x14:sparklines>
            <x14:sparkline>
              <xm:f>'Tab 10. Grads Trend'!B23:F23</xm:f>
              <xm:sqref>H23</xm:sqref>
            </x14:sparkline>
          </x14:sparklines>
        </x14:sparklineGroup>
        <x14:sparklineGroup lineWeight="1.5" displayEmptyCellsAs="gap" xr2:uid="{00000000-0003-0000-0B00-000035000000}">
          <x14:colorSeries theme="8" tint="-0.249977111117893"/>
          <x14:colorNegative rgb="FFD00000"/>
          <x14:colorAxis rgb="FF000000"/>
          <x14:colorMarkers rgb="FFD00000"/>
          <x14:colorFirst rgb="FFD00000"/>
          <x14:colorLast rgb="FFD00000"/>
          <x14:colorHigh rgb="FFD00000"/>
          <x14:colorLow rgb="FFD00000"/>
          <x14:sparklines>
            <x14:sparkline>
              <xm:f>'Tab 10. Grads Trend'!B24:F24</xm:f>
              <xm:sqref>H24</xm:sqref>
            </x14:sparkline>
          </x14:sparklines>
        </x14:sparklineGroup>
        <x14:sparklineGroup lineWeight="1.5" displayEmptyCellsAs="gap" xr2:uid="{00000000-0003-0000-0B00-000034000000}">
          <x14:colorSeries theme="8" tint="-0.249977111117893"/>
          <x14:colorNegative rgb="FFD00000"/>
          <x14:colorAxis rgb="FF000000"/>
          <x14:colorMarkers rgb="FFD00000"/>
          <x14:colorFirst rgb="FFD00000"/>
          <x14:colorLast rgb="FFD00000"/>
          <x14:colorHigh rgb="FFD00000"/>
          <x14:colorLow rgb="FFD00000"/>
          <x14:sparklines>
            <x14:sparkline>
              <xm:f>'Tab 10. Grads Trend'!B25:F25</xm:f>
              <xm:sqref>H25</xm:sqref>
            </x14:sparkline>
          </x14:sparklines>
        </x14:sparklineGroup>
        <x14:sparklineGroup lineWeight="1.5" displayEmptyCellsAs="gap" xr2:uid="{00000000-0003-0000-0B00-000033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Trend'!B16:F16</xm:f>
              <xm:sqref>H16</xm:sqref>
            </x14:sparkline>
          </x14:sparklines>
        </x14:sparklineGroup>
        <x14:sparklineGroup lineWeight="1.5" displayEmptyCellsAs="gap" xr2:uid="{00000000-0003-0000-0B00-000032000000}">
          <x14:colorSeries theme="8" tint="-0.249977111117893"/>
          <x14:colorNegative rgb="FFD00000"/>
          <x14:colorAxis rgb="FF000000"/>
          <x14:colorMarkers rgb="FF007C89"/>
          <x14:colorFirst rgb="FFD00000"/>
          <x14:colorLast rgb="FFD00000"/>
          <x14:colorHigh rgb="FFD00000"/>
          <x14:colorLow rgb="FFD00000"/>
          <x14:sparklines>
            <x14:sparkline>
              <xm:f>'Tab 10. Grads Trend'!B18:F18</xm:f>
              <xm:sqref>H18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0E95-F94C-4EE1-90DD-C8EFF73A4719}">
  <sheetPr>
    <tabColor rgb="FF305496"/>
    <pageSetUpPr fitToPage="1"/>
  </sheetPr>
  <dimension ref="A1:Q230"/>
  <sheetViews>
    <sheetView zoomScaleNormal="100" workbookViewId="0">
      <pane ySplit="3" topLeftCell="A4" activePane="bottomLeft" state="frozen"/>
      <selection pane="bottomLeft"/>
    </sheetView>
  </sheetViews>
  <sheetFormatPr defaultColWidth="9.140625" defaultRowHeight="14.25" x14ac:dyDescent="0.2"/>
  <cols>
    <col min="1" max="1" width="53.5703125" style="18" customWidth="1"/>
    <col min="2" max="3" width="9.85546875" style="18" bestFit="1" customWidth="1"/>
    <col min="4" max="4" width="10.7109375" style="18" bestFit="1" customWidth="1"/>
    <col min="5" max="5" width="9.85546875" style="18" bestFit="1" customWidth="1"/>
    <col min="6" max="6" width="9.28515625" style="18" bestFit="1" customWidth="1"/>
    <col min="7" max="7" width="9.85546875" style="18" bestFit="1" customWidth="1"/>
    <col min="8" max="8" width="12" style="18" bestFit="1" customWidth="1"/>
    <col min="9" max="9" width="9.85546875" style="18" bestFit="1" customWidth="1"/>
    <col min="10" max="11" width="9.140625" style="18"/>
    <col min="12" max="12" width="19.42578125" style="18" customWidth="1"/>
    <col min="13" max="16384" width="9.140625" style="18"/>
  </cols>
  <sheetData>
    <row r="1" spans="1:17" ht="15" x14ac:dyDescent="0.2">
      <c r="A1" s="51" t="s">
        <v>240</v>
      </c>
    </row>
    <row r="2" spans="1:17" s="52" customFormat="1" ht="27.75" customHeight="1" thickBot="1" x14ac:dyDescent="0.25">
      <c r="A2" s="172" t="s">
        <v>234</v>
      </c>
    </row>
    <row r="3" spans="1:17" ht="20.100000000000001" customHeight="1" thickTop="1" thickBot="1" x14ac:dyDescent="0.25">
      <c r="A3" s="19" t="s">
        <v>180</v>
      </c>
      <c r="B3" s="294" t="s">
        <v>242</v>
      </c>
      <c r="C3" s="295"/>
      <c r="D3" s="295"/>
      <c r="E3" s="295"/>
      <c r="F3" s="295"/>
      <c r="G3" s="295"/>
      <c r="H3" s="264"/>
      <c r="I3" s="265"/>
    </row>
    <row r="4" spans="1:17" ht="20.100000000000001" customHeight="1" thickTop="1" thickBot="1" x14ac:dyDescent="0.25">
      <c r="A4" s="19" t="s">
        <v>155</v>
      </c>
      <c r="B4" s="294" t="s">
        <v>38</v>
      </c>
      <c r="C4" s="296"/>
      <c r="D4" s="294" t="s">
        <v>39</v>
      </c>
      <c r="E4" s="296"/>
      <c r="F4" s="294" t="s">
        <v>208</v>
      </c>
      <c r="G4" s="296"/>
      <c r="H4" s="264" t="s">
        <v>40</v>
      </c>
      <c r="I4" s="265"/>
      <c r="L4" s="21"/>
      <c r="M4" s="22"/>
      <c r="N4" s="22"/>
      <c r="O4" s="66"/>
      <c r="P4" s="66"/>
      <c r="Q4" s="66"/>
    </row>
    <row r="5" spans="1:17" ht="16.5" thickTop="1" thickBot="1" x14ac:dyDescent="0.25">
      <c r="A5" s="54"/>
      <c r="B5" s="107" t="s">
        <v>171</v>
      </c>
      <c r="C5" s="107" t="s">
        <v>172</v>
      </c>
      <c r="D5" s="107" t="s">
        <v>171</v>
      </c>
      <c r="E5" s="107" t="s">
        <v>172</v>
      </c>
      <c r="F5" s="107" t="s">
        <v>171</v>
      </c>
      <c r="G5" s="107" t="s">
        <v>172</v>
      </c>
      <c r="H5" s="85" t="s">
        <v>171</v>
      </c>
      <c r="I5" s="85" t="s">
        <v>172</v>
      </c>
      <c r="L5" s="21"/>
      <c r="M5" s="22"/>
      <c r="N5" s="53"/>
      <c r="O5" s="53"/>
      <c r="P5" s="53"/>
      <c r="Q5" s="66"/>
    </row>
    <row r="6" spans="1:17" ht="16.5" thickTop="1" thickBot="1" x14ac:dyDescent="0.25">
      <c r="A6" s="26" t="s">
        <v>173</v>
      </c>
      <c r="B6" s="173">
        <v>52</v>
      </c>
      <c r="C6" s="174">
        <f>B6/$B$15*100</f>
        <v>14.207650273224044</v>
      </c>
      <c r="D6" s="175">
        <v>95</v>
      </c>
      <c r="E6" s="174">
        <f>D6/$D$15*100</f>
        <v>21.889400921658986</v>
      </c>
      <c r="F6" s="173">
        <v>0</v>
      </c>
      <c r="G6" s="174">
        <f>F6/$F$15*100</f>
        <v>0</v>
      </c>
      <c r="H6" s="162">
        <f>SUM(B6,D6,F6)</f>
        <v>147</v>
      </c>
      <c r="I6" s="168">
        <f>H6/$H$15*100</f>
        <v>18.352059925093634</v>
      </c>
      <c r="L6" s="21"/>
      <c r="M6" s="22"/>
      <c r="N6" s="21"/>
      <c r="O6" s="22"/>
      <c r="P6" s="22"/>
      <c r="Q6" s="66"/>
    </row>
    <row r="7" spans="1:17" ht="16.5" thickTop="1" thickBot="1" x14ac:dyDescent="0.25">
      <c r="A7" s="26" t="s">
        <v>174</v>
      </c>
      <c r="B7" s="173">
        <v>199</v>
      </c>
      <c r="C7" s="174">
        <f t="shared" ref="C7:C14" si="0">B7/$B$15*100</f>
        <v>54.371584699453557</v>
      </c>
      <c r="D7" s="175">
        <v>160</v>
      </c>
      <c r="E7" s="174">
        <f t="shared" ref="E7:E14" si="1">D7/$D$15*100</f>
        <v>36.866359447004612</v>
      </c>
      <c r="F7" s="173">
        <v>0</v>
      </c>
      <c r="G7" s="174">
        <f t="shared" ref="G7:G14" si="2">F7/$F$15*100</f>
        <v>0</v>
      </c>
      <c r="H7" s="162">
        <f t="shared" ref="H7:H14" si="3">SUM(B7,D7,F7)</f>
        <v>359</v>
      </c>
      <c r="I7" s="168">
        <f t="shared" ref="I7:I14" si="4">H7/$H$15*100</f>
        <v>44.818976279650435</v>
      </c>
      <c r="L7" s="21"/>
      <c r="M7" s="22"/>
      <c r="N7" s="21"/>
      <c r="O7" s="22"/>
      <c r="P7" s="22"/>
      <c r="Q7" s="66"/>
    </row>
    <row r="8" spans="1:17" ht="16.5" thickTop="1" thickBot="1" x14ac:dyDescent="0.25">
      <c r="A8" s="26" t="s">
        <v>175</v>
      </c>
      <c r="B8" s="173">
        <v>16</v>
      </c>
      <c r="C8" s="174">
        <f t="shared" si="0"/>
        <v>4.3715846994535523</v>
      </c>
      <c r="D8" s="175">
        <v>37</v>
      </c>
      <c r="E8" s="174">
        <f t="shared" si="1"/>
        <v>8.5253456221198167</v>
      </c>
      <c r="F8" s="173">
        <v>0</v>
      </c>
      <c r="G8" s="174">
        <f t="shared" si="2"/>
        <v>0</v>
      </c>
      <c r="H8" s="162">
        <f t="shared" si="3"/>
        <v>53</v>
      </c>
      <c r="I8" s="168">
        <f t="shared" si="4"/>
        <v>6.6167290886392003</v>
      </c>
      <c r="L8" s="21"/>
      <c r="M8" s="22"/>
      <c r="N8" s="21"/>
      <c r="O8" s="22"/>
      <c r="P8" s="22"/>
      <c r="Q8" s="66"/>
    </row>
    <row r="9" spans="1:17" ht="16.5" thickTop="1" thickBot="1" x14ac:dyDescent="0.25">
      <c r="A9" s="26" t="s">
        <v>176</v>
      </c>
      <c r="B9" s="173">
        <v>1</v>
      </c>
      <c r="C9" s="174">
        <f t="shared" si="0"/>
        <v>0.27322404371584702</v>
      </c>
      <c r="D9" s="175">
        <v>1</v>
      </c>
      <c r="E9" s="174">
        <f t="shared" si="1"/>
        <v>0.2304147465437788</v>
      </c>
      <c r="F9" s="173">
        <v>0</v>
      </c>
      <c r="G9" s="174">
        <f t="shared" si="2"/>
        <v>0</v>
      </c>
      <c r="H9" s="162">
        <f t="shared" si="3"/>
        <v>2</v>
      </c>
      <c r="I9" s="168">
        <f t="shared" si="4"/>
        <v>0.24968789013732834</v>
      </c>
      <c r="L9" s="21"/>
      <c r="M9" s="22"/>
      <c r="N9" s="21"/>
      <c r="O9" s="22"/>
      <c r="P9" s="22"/>
      <c r="Q9" s="66"/>
    </row>
    <row r="10" spans="1:17" ht="16.5" thickTop="1" thickBot="1" x14ac:dyDescent="0.25">
      <c r="A10" s="26" t="s">
        <v>177</v>
      </c>
      <c r="B10" s="173">
        <v>72</v>
      </c>
      <c r="C10" s="174">
        <f t="shared" si="0"/>
        <v>19.672131147540984</v>
      </c>
      <c r="D10" s="175">
        <v>107</v>
      </c>
      <c r="E10" s="174">
        <f t="shared" si="1"/>
        <v>24.654377880184331</v>
      </c>
      <c r="F10" s="173">
        <v>0</v>
      </c>
      <c r="G10" s="174">
        <f t="shared" si="2"/>
        <v>0</v>
      </c>
      <c r="H10" s="162">
        <f t="shared" si="3"/>
        <v>179</v>
      </c>
      <c r="I10" s="168">
        <f t="shared" si="4"/>
        <v>22.347066167290887</v>
      </c>
      <c r="L10" s="21"/>
      <c r="M10" s="22"/>
      <c r="N10" s="21"/>
      <c r="O10" s="22"/>
      <c r="P10" s="22"/>
      <c r="Q10" s="66"/>
    </row>
    <row r="11" spans="1:17" ht="16.5" thickTop="1" thickBot="1" x14ac:dyDescent="0.25">
      <c r="A11" s="26" t="s">
        <v>178</v>
      </c>
      <c r="B11" s="173">
        <v>1</v>
      </c>
      <c r="C11" s="174">
        <f t="shared" si="0"/>
        <v>0.27322404371584702</v>
      </c>
      <c r="D11" s="175">
        <v>3</v>
      </c>
      <c r="E11" s="174">
        <f t="shared" si="1"/>
        <v>0.69124423963133641</v>
      </c>
      <c r="F11" s="173">
        <v>0</v>
      </c>
      <c r="G11" s="174">
        <f t="shared" si="2"/>
        <v>0</v>
      </c>
      <c r="H11" s="162">
        <f t="shared" si="3"/>
        <v>4</v>
      </c>
      <c r="I11" s="168">
        <f t="shared" si="4"/>
        <v>0.49937578027465668</v>
      </c>
      <c r="L11" s="21"/>
      <c r="M11" s="22"/>
      <c r="N11" s="21"/>
      <c r="O11" s="22"/>
      <c r="P11" s="22"/>
      <c r="Q11" s="66"/>
    </row>
    <row r="12" spans="1:17" ht="16.5" thickTop="1" thickBot="1" x14ac:dyDescent="0.25">
      <c r="A12" s="26" t="s">
        <v>179</v>
      </c>
      <c r="B12" s="173">
        <v>8</v>
      </c>
      <c r="C12" s="174">
        <f t="shared" si="0"/>
        <v>2.1857923497267762</v>
      </c>
      <c r="D12" s="175">
        <v>16</v>
      </c>
      <c r="E12" s="174">
        <f t="shared" si="1"/>
        <v>3.6866359447004609</v>
      </c>
      <c r="F12" s="173">
        <v>0</v>
      </c>
      <c r="G12" s="174">
        <f t="shared" si="2"/>
        <v>0</v>
      </c>
      <c r="H12" s="162">
        <f t="shared" si="3"/>
        <v>24</v>
      </c>
      <c r="I12" s="168">
        <f t="shared" si="4"/>
        <v>2.9962546816479403</v>
      </c>
      <c r="L12" s="21"/>
      <c r="M12" s="22"/>
      <c r="N12" s="21"/>
      <c r="O12" s="22"/>
      <c r="P12" s="22"/>
      <c r="Q12" s="66"/>
    </row>
    <row r="13" spans="1:17" ht="16.5" thickTop="1" thickBot="1" x14ac:dyDescent="0.25">
      <c r="A13" s="26" t="s">
        <v>34</v>
      </c>
      <c r="B13" s="173">
        <v>9</v>
      </c>
      <c r="C13" s="174">
        <f t="shared" si="0"/>
        <v>2.459016393442623</v>
      </c>
      <c r="D13" s="175">
        <v>4</v>
      </c>
      <c r="E13" s="174">
        <f t="shared" si="1"/>
        <v>0.92165898617511521</v>
      </c>
      <c r="F13" s="173">
        <v>1</v>
      </c>
      <c r="G13" s="174">
        <f t="shared" si="2"/>
        <v>100</v>
      </c>
      <c r="H13" s="162">
        <f t="shared" si="3"/>
        <v>14</v>
      </c>
      <c r="I13" s="168">
        <f t="shared" si="4"/>
        <v>1.7478152309612984</v>
      </c>
      <c r="L13" s="21"/>
      <c r="M13" s="22"/>
      <c r="N13" s="21"/>
      <c r="O13" s="22"/>
      <c r="P13" s="22"/>
      <c r="Q13" s="66"/>
    </row>
    <row r="14" spans="1:17" ht="16.5" thickTop="1" thickBot="1" x14ac:dyDescent="0.25">
      <c r="A14" s="26" t="s">
        <v>33</v>
      </c>
      <c r="B14" s="173">
        <v>8</v>
      </c>
      <c r="C14" s="174">
        <f t="shared" si="0"/>
        <v>2.1857923497267762</v>
      </c>
      <c r="D14" s="175">
        <v>11</v>
      </c>
      <c r="E14" s="174">
        <f t="shared" si="1"/>
        <v>2.5345622119815667</v>
      </c>
      <c r="F14" s="173">
        <v>0</v>
      </c>
      <c r="G14" s="174">
        <f t="shared" si="2"/>
        <v>0</v>
      </c>
      <c r="H14" s="162">
        <f t="shared" si="3"/>
        <v>19</v>
      </c>
      <c r="I14" s="168">
        <f t="shared" si="4"/>
        <v>2.3720349563046192</v>
      </c>
      <c r="L14" s="21"/>
      <c r="M14" s="22"/>
      <c r="N14" s="21"/>
      <c r="O14" s="22"/>
      <c r="P14" s="22"/>
      <c r="Q14" s="66"/>
    </row>
    <row r="15" spans="1:17" ht="20.25" customHeight="1" thickTop="1" thickBot="1" x14ac:dyDescent="0.25">
      <c r="A15" s="159" t="s">
        <v>40</v>
      </c>
      <c r="B15" s="176">
        <f>SUM(B6:B14)</f>
        <v>366</v>
      </c>
      <c r="C15" s="177">
        <v>100</v>
      </c>
      <c r="D15" s="176">
        <f>SUM(D6:D14)</f>
        <v>434</v>
      </c>
      <c r="E15" s="177">
        <v>100</v>
      </c>
      <c r="F15" s="176">
        <f>SUM(F6:F14)</f>
        <v>1</v>
      </c>
      <c r="G15" s="177">
        <v>100</v>
      </c>
      <c r="H15" s="165">
        <f>SUM(H6:H14)</f>
        <v>801</v>
      </c>
      <c r="I15" s="169">
        <v>100</v>
      </c>
      <c r="L15" s="21"/>
      <c r="M15" s="22"/>
      <c r="N15" s="21"/>
      <c r="O15" s="22"/>
      <c r="P15" s="22"/>
      <c r="Q15" s="66"/>
    </row>
    <row r="16" spans="1:17" ht="16.5" thickTop="1" thickBot="1" x14ac:dyDescent="0.25">
      <c r="L16" s="21"/>
      <c r="M16" s="22"/>
      <c r="N16" s="21"/>
      <c r="O16" s="22"/>
      <c r="P16" s="22"/>
      <c r="Q16" s="66"/>
    </row>
    <row r="17" spans="1:17" ht="20.100000000000001" customHeight="1" thickTop="1" thickBot="1" x14ac:dyDescent="0.25">
      <c r="A17" s="19" t="s">
        <v>156</v>
      </c>
      <c r="B17" s="294" t="s">
        <v>38</v>
      </c>
      <c r="C17" s="296"/>
      <c r="D17" s="294" t="s">
        <v>39</v>
      </c>
      <c r="E17" s="296"/>
      <c r="F17" s="294" t="s">
        <v>208</v>
      </c>
      <c r="G17" s="296"/>
      <c r="H17" s="264" t="s">
        <v>40</v>
      </c>
      <c r="I17" s="265"/>
      <c r="M17" s="66"/>
      <c r="N17" s="21"/>
      <c r="O17" s="22"/>
      <c r="P17" s="22"/>
      <c r="Q17" s="66"/>
    </row>
    <row r="18" spans="1:17" ht="16.5" thickTop="1" thickBot="1" x14ac:dyDescent="0.25">
      <c r="A18" s="54"/>
      <c r="B18" s="107" t="s">
        <v>171</v>
      </c>
      <c r="C18" s="107" t="s">
        <v>172</v>
      </c>
      <c r="D18" s="107" t="s">
        <v>171</v>
      </c>
      <c r="E18" s="107" t="s">
        <v>172</v>
      </c>
      <c r="F18" s="107" t="s">
        <v>171</v>
      </c>
      <c r="G18" s="107" t="s">
        <v>172</v>
      </c>
      <c r="H18" s="94" t="s">
        <v>171</v>
      </c>
      <c r="I18" s="94" t="s">
        <v>172</v>
      </c>
      <c r="M18" s="66"/>
      <c r="N18" s="21"/>
      <c r="O18" s="22"/>
      <c r="P18" s="22"/>
      <c r="Q18" s="66"/>
    </row>
    <row r="19" spans="1:17" ht="16.5" thickTop="1" thickBot="1" x14ac:dyDescent="0.25">
      <c r="A19" s="26" t="s">
        <v>173</v>
      </c>
      <c r="B19" s="173">
        <v>0</v>
      </c>
      <c r="C19" s="174">
        <f>B19/$B$28*100</f>
        <v>0</v>
      </c>
      <c r="D19" s="175">
        <v>0</v>
      </c>
      <c r="E19" s="174">
        <f>D19/$D$28*100</f>
        <v>0</v>
      </c>
      <c r="F19" s="173">
        <v>0</v>
      </c>
      <c r="G19" s="174">
        <f t="shared" ref="G19:G27" si="5">IFERROR(F19/$F$28*100,0)</f>
        <v>0</v>
      </c>
      <c r="H19" s="162">
        <f>SUM(B19,D19,F19)</f>
        <v>0</v>
      </c>
      <c r="I19" s="168">
        <f>H19/$H$28*100</f>
        <v>0</v>
      </c>
      <c r="M19" s="66"/>
      <c r="N19" s="21"/>
      <c r="O19" s="22"/>
      <c r="P19" s="22"/>
      <c r="Q19" s="66"/>
    </row>
    <row r="20" spans="1:17" ht="16.5" thickTop="1" thickBot="1" x14ac:dyDescent="0.25">
      <c r="A20" s="26" t="s">
        <v>174</v>
      </c>
      <c r="B20" s="173">
        <v>12</v>
      </c>
      <c r="C20" s="174">
        <f t="shared" ref="C20:C27" si="6">B20/$B$28*100</f>
        <v>80</v>
      </c>
      <c r="D20" s="175">
        <v>7</v>
      </c>
      <c r="E20" s="174">
        <f t="shared" ref="E20:E27" si="7">D20/$D$28*100</f>
        <v>77.777777777777786</v>
      </c>
      <c r="F20" s="173">
        <v>0</v>
      </c>
      <c r="G20" s="174">
        <f t="shared" si="5"/>
        <v>0</v>
      </c>
      <c r="H20" s="162">
        <f t="shared" ref="H20:H27" si="8">SUM(B20,D20,F20)</f>
        <v>19</v>
      </c>
      <c r="I20" s="168">
        <f t="shared" ref="I20:I27" si="9">H20/$H$28*100</f>
        <v>79.166666666666657</v>
      </c>
      <c r="M20" s="66"/>
      <c r="N20" s="21"/>
      <c r="O20" s="22"/>
      <c r="P20" s="22"/>
      <c r="Q20" s="66"/>
    </row>
    <row r="21" spans="1:17" ht="16.5" thickTop="1" thickBot="1" x14ac:dyDescent="0.25">
      <c r="A21" s="26" t="s">
        <v>175</v>
      </c>
      <c r="B21" s="173">
        <v>0</v>
      </c>
      <c r="C21" s="174">
        <f t="shared" si="6"/>
        <v>0</v>
      </c>
      <c r="D21" s="175">
        <v>0</v>
      </c>
      <c r="E21" s="174">
        <f t="shared" si="7"/>
        <v>0</v>
      </c>
      <c r="F21" s="173">
        <v>0</v>
      </c>
      <c r="G21" s="174">
        <f t="shared" si="5"/>
        <v>0</v>
      </c>
      <c r="H21" s="162">
        <f t="shared" si="8"/>
        <v>0</v>
      </c>
      <c r="I21" s="168">
        <f t="shared" si="9"/>
        <v>0</v>
      </c>
      <c r="M21" s="66"/>
      <c r="N21" s="21"/>
      <c r="O21" s="22"/>
      <c r="P21" s="22"/>
      <c r="Q21" s="66"/>
    </row>
    <row r="22" spans="1:17" ht="16.5" thickTop="1" thickBot="1" x14ac:dyDescent="0.25">
      <c r="A22" s="26" t="s">
        <v>176</v>
      </c>
      <c r="B22" s="173">
        <v>0</v>
      </c>
      <c r="C22" s="174">
        <f t="shared" si="6"/>
        <v>0</v>
      </c>
      <c r="D22" s="175">
        <v>0</v>
      </c>
      <c r="E22" s="174">
        <f t="shared" si="7"/>
        <v>0</v>
      </c>
      <c r="F22" s="173">
        <v>0</v>
      </c>
      <c r="G22" s="174">
        <f t="shared" si="5"/>
        <v>0</v>
      </c>
      <c r="H22" s="162">
        <f t="shared" si="8"/>
        <v>0</v>
      </c>
      <c r="I22" s="168">
        <f t="shared" si="9"/>
        <v>0</v>
      </c>
      <c r="M22" s="66"/>
      <c r="N22" s="21"/>
      <c r="O22" s="22"/>
      <c r="P22" s="22"/>
      <c r="Q22" s="66"/>
    </row>
    <row r="23" spans="1:17" ht="16.5" thickTop="1" thickBot="1" x14ac:dyDescent="0.25">
      <c r="A23" s="26" t="s">
        <v>177</v>
      </c>
      <c r="B23" s="173">
        <v>2</v>
      </c>
      <c r="C23" s="174">
        <f t="shared" si="6"/>
        <v>13.333333333333334</v>
      </c>
      <c r="D23" s="175">
        <v>2</v>
      </c>
      <c r="E23" s="174">
        <f t="shared" si="7"/>
        <v>22.222222222222221</v>
      </c>
      <c r="F23" s="173">
        <v>0</v>
      </c>
      <c r="G23" s="174">
        <f t="shared" si="5"/>
        <v>0</v>
      </c>
      <c r="H23" s="162">
        <f t="shared" si="8"/>
        <v>4</v>
      </c>
      <c r="I23" s="168">
        <f t="shared" si="9"/>
        <v>16.666666666666664</v>
      </c>
      <c r="M23" s="66"/>
      <c r="N23" s="21"/>
      <c r="O23" s="22"/>
      <c r="P23" s="22"/>
      <c r="Q23" s="66"/>
    </row>
    <row r="24" spans="1:17" ht="16.5" thickTop="1" thickBot="1" x14ac:dyDescent="0.25">
      <c r="A24" s="26" t="s">
        <v>178</v>
      </c>
      <c r="B24" s="173">
        <v>0</v>
      </c>
      <c r="C24" s="174">
        <f t="shared" si="6"/>
        <v>0</v>
      </c>
      <c r="D24" s="175">
        <v>0</v>
      </c>
      <c r="E24" s="174">
        <f t="shared" si="7"/>
        <v>0</v>
      </c>
      <c r="F24" s="173">
        <v>0</v>
      </c>
      <c r="G24" s="174">
        <f t="shared" si="5"/>
        <v>0</v>
      </c>
      <c r="H24" s="162">
        <f t="shared" si="8"/>
        <v>0</v>
      </c>
      <c r="I24" s="168">
        <f t="shared" si="9"/>
        <v>0</v>
      </c>
      <c r="M24" s="66"/>
      <c r="N24" s="21"/>
      <c r="O24" s="22"/>
      <c r="P24" s="22"/>
      <c r="Q24" s="66"/>
    </row>
    <row r="25" spans="1:17" ht="16.5" thickTop="1" thickBot="1" x14ac:dyDescent="0.25">
      <c r="A25" s="26" t="s">
        <v>179</v>
      </c>
      <c r="B25" s="173">
        <v>0</v>
      </c>
      <c r="C25" s="174">
        <f t="shared" si="6"/>
        <v>0</v>
      </c>
      <c r="D25" s="175">
        <v>0</v>
      </c>
      <c r="E25" s="174">
        <f t="shared" si="7"/>
        <v>0</v>
      </c>
      <c r="F25" s="173">
        <v>0</v>
      </c>
      <c r="G25" s="174">
        <f t="shared" si="5"/>
        <v>0</v>
      </c>
      <c r="H25" s="162">
        <f t="shared" si="8"/>
        <v>0</v>
      </c>
      <c r="I25" s="168">
        <f t="shared" si="9"/>
        <v>0</v>
      </c>
      <c r="M25" s="66"/>
      <c r="N25" s="21"/>
      <c r="O25" s="22"/>
      <c r="P25" s="22"/>
      <c r="Q25" s="66"/>
    </row>
    <row r="26" spans="1:17" ht="16.5" thickTop="1" thickBot="1" x14ac:dyDescent="0.25">
      <c r="A26" s="26" t="s">
        <v>34</v>
      </c>
      <c r="B26" s="173">
        <v>0</v>
      </c>
      <c r="C26" s="174">
        <f t="shared" si="6"/>
        <v>0</v>
      </c>
      <c r="D26" s="175">
        <v>0</v>
      </c>
      <c r="E26" s="174">
        <f t="shared" si="7"/>
        <v>0</v>
      </c>
      <c r="F26" s="173">
        <v>0</v>
      </c>
      <c r="G26" s="174">
        <f t="shared" si="5"/>
        <v>0</v>
      </c>
      <c r="H26" s="162">
        <f t="shared" si="8"/>
        <v>0</v>
      </c>
      <c r="I26" s="168">
        <f t="shared" si="9"/>
        <v>0</v>
      </c>
      <c r="M26" s="66"/>
      <c r="N26" s="21"/>
      <c r="O26" s="22"/>
      <c r="P26" s="22"/>
      <c r="Q26" s="66"/>
    </row>
    <row r="27" spans="1:17" ht="16.5" thickTop="1" thickBot="1" x14ac:dyDescent="0.25">
      <c r="A27" s="26" t="s">
        <v>33</v>
      </c>
      <c r="B27" s="173">
        <v>1</v>
      </c>
      <c r="C27" s="174">
        <f t="shared" si="6"/>
        <v>6.666666666666667</v>
      </c>
      <c r="D27" s="175">
        <v>0</v>
      </c>
      <c r="E27" s="174">
        <f t="shared" si="7"/>
        <v>0</v>
      </c>
      <c r="F27" s="173">
        <v>0</v>
      </c>
      <c r="G27" s="174">
        <f t="shared" si="5"/>
        <v>0</v>
      </c>
      <c r="H27" s="162">
        <f t="shared" si="8"/>
        <v>1</v>
      </c>
      <c r="I27" s="168">
        <f t="shared" si="9"/>
        <v>4.1666666666666661</v>
      </c>
      <c r="M27" s="66"/>
      <c r="N27" s="21"/>
      <c r="O27" s="22"/>
      <c r="P27" s="22"/>
      <c r="Q27" s="66"/>
    </row>
    <row r="28" spans="1:17" ht="20.25" customHeight="1" thickTop="1" thickBot="1" x14ac:dyDescent="0.25">
      <c r="A28" s="159" t="s">
        <v>40</v>
      </c>
      <c r="B28" s="176">
        <f t="shared" ref="B28:I28" si="10">SUM(B19:B27)</f>
        <v>15</v>
      </c>
      <c r="C28" s="177">
        <f t="shared" si="10"/>
        <v>100</v>
      </c>
      <c r="D28" s="176">
        <f t="shared" si="10"/>
        <v>9</v>
      </c>
      <c r="E28" s="177">
        <f t="shared" si="10"/>
        <v>100</v>
      </c>
      <c r="F28" s="176">
        <f t="shared" si="10"/>
        <v>0</v>
      </c>
      <c r="G28" s="177">
        <f t="shared" si="10"/>
        <v>0</v>
      </c>
      <c r="H28" s="165">
        <f t="shared" si="10"/>
        <v>24</v>
      </c>
      <c r="I28" s="169">
        <f t="shared" si="10"/>
        <v>99.999999999999986</v>
      </c>
      <c r="M28" s="66"/>
      <c r="N28" s="21"/>
      <c r="O28" s="22"/>
      <c r="P28" s="22"/>
      <c r="Q28" s="66"/>
    </row>
    <row r="29" spans="1:17" ht="16.5" thickTop="1" thickBot="1" x14ac:dyDescent="0.25">
      <c r="A29" s="69"/>
      <c r="B29" s="69"/>
      <c r="C29" s="97"/>
      <c r="D29" s="70"/>
      <c r="E29" s="97"/>
      <c r="F29" s="69"/>
      <c r="G29" s="97"/>
      <c r="H29" s="70"/>
      <c r="I29" s="97"/>
      <c r="M29" s="66"/>
      <c r="N29" s="21"/>
      <c r="O29" s="22"/>
      <c r="P29" s="22"/>
      <c r="Q29" s="66"/>
    </row>
    <row r="30" spans="1:17" ht="20.100000000000001" customHeight="1" thickTop="1" thickBot="1" x14ac:dyDescent="0.25">
      <c r="A30" s="19" t="s">
        <v>157</v>
      </c>
      <c r="B30" s="294" t="s">
        <v>38</v>
      </c>
      <c r="C30" s="296"/>
      <c r="D30" s="294" t="s">
        <v>39</v>
      </c>
      <c r="E30" s="296"/>
      <c r="F30" s="294" t="s">
        <v>208</v>
      </c>
      <c r="G30" s="296"/>
      <c r="H30" s="264" t="s">
        <v>40</v>
      </c>
      <c r="I30" s="265"/>
      <c r="L30" s="21"/>
      <c r="M30" s="22"/>
      <c r="N30" s="22"/>
      <c r="O30" s="66"/>
      <c r="P30" s="66"/>
      <c r="Q30" s="66"/>
    </row>
    <row r="31" spans="1:17" ht="16.5" thickTop="1" thickBot="1" x14ac:dyDescent="0.25">
      <c r="A31" s="54"/>
      <c r="B31" s="107" t="s">
        <v>171</v>
      </c>
      <c r="C31" s="107" t="s">
        <v>172</v>
      </c>
      <c r="D31" s="107" t="s">
        <v>171</v>
      </c>
      <c r="E31" s="107" t="s">
        <v>172</v>
      </c>
      <c r="F31" s="107" t="s">
        <v>171</v>
      </c>
      <c r="G31" s="107" t="s">
        <v>172</v>
      </c>
      <c r="H31" s="85" t="s">
        <v>171</v>
      </c>
      <c r="I31" s="85" t="s">
        <v>172</v>
      </c>
      <c r="L31" s="21"/>
      <c r="M31" s="22"/>
      <c r="N31" s="53"/>
      <c r="O31" s="53"/>
      <c r="P31" s="53"/>
      <c r="Q31" s="66"/>
    </row>
    <row r="32" spans="1:17" ht="16.5" thickTop="1" thickBot="1" x14ac:dyDescent="0.25">
      <c r="A32" s="26" t="s">
        <v>173</v>
      </c>
      <c r="B32" s="173">
        <v>0</v>
      </c>
      <c r="C32" s="174">
        <f>B32/$B$41*100</f>
        <v>0</v>
      </c>
      <c r="D32" s="175">
        <v>0</v>
      </c>
      <c r="E32" s="174">
        <f>D32/$D$41*100</f>
        <v>0</v>
      </c>
      <c r="F32" s="173">
        <v>0</v>
      </c>
      <c r="G32" s="174">
        <f t="shared" ref="G32:G40" si="11">IFERROR(F32/$F$41*100,0)</f>
        <v>0</v>
      </c>
      <c r="H32" s="162">
        <f>SUM(B32,D32,F32)</f>
        <v>0</v>
      </c>
      <c r="I32" s="168">
        <f>H32/$H$41*100</f>
        <v>0</v>
      </c>
      <c r="L32" s="21"/>
      <c r="M32" s="22"/>
      <c r="N32" s="21"/>
      <c r="O32" s="22"/>
      <c r="P32" s="22"/>
      <c r="Q32" s="66"/>
    </row>
    <row r="33" spans="1:17" ht="16.5" thickTop="1" thickBot="1" x14ac:dyDescent="0.25">
      <c r="A33" s="26" t="s">
        <v>174</v>
      </c>
      <c r="B33" s="173">
        <v>1</v>
      </c>
      <c r="C33" s="174">
        <f t="shared" ref="C33:C40" si="12">B33/$B$41*100</f>
        <v>7.1428571428571423</v>
      </c>
      <c r="D33" s="175">
        <v>5</v>
      </c>
      <c r="E33" s="174">
        <f t="shared" ref="E33:E40" si="13">D33/$D$41*100</f>
        <v>23.809523809523807</v>
      </c>
      <c r="F33" s="173">
        <v>0</v>
      </c>
      <c r="G33" s="174">
        <f t="shared" si="11"/>
        <v>0</v>
      </c>
      <c r="H33" s="162">
        <f t="shared" ref="H33:H40" si="14">SUM(B33,D33,F33)</f>
        <v>6</v>
      </c>
      <c r="I33" s="168">
        <f t="shared" ref="I33:I40" si="15">H33/$H$41*100</f>
        <v>17.142857142857142</v>
      </c>
      <c r="L33" s="21"/>
      <c r="M33" s="22"/>
      <c r="N33" s="21"/>
      <c r="O33" s="22"/>
      <c r="P33" s="22"/>
      <c r="Q33" s="66"/>
    </row>
    <row r="34" spans="1:17" ht="16.5" thickTop="1" thickBot="1" x14ac:dyDescent="0.25">
      <c r="A34" s="26" t="s">
        <v>175</v>
      </c>
      <c r="B34" s="173">
        <v>2</v>
      </c>
      <c r="C34" s="174">
        <f t="shared" si="12"/>
        <v>14.285714285714285</v>
      </c>
      <c r="D34" s="175">
        <v>2</v>
      </c>
      <c r="E34" s="174">
        <f t="shared" si="13"/>
        <v>9.5238095238095237</v>
      </c>
      <c r="F34" s="173">
        <v>0</v>
      </c>
      <c r="G34" s="174">
        <f t="shared" si="11"/>
        <v>0</v>
      </c>
      <c r="H34" s="162">
        <f t="shared" si="14"/>
        <v>4</v>
      </c>
      <c r="I34" s="168">
        <f t="shared" si="15"/>
        <v>11.428571428571429</v>
      </c>
      <c r="L34" s="21"/>
      <c r="M34" s="22"/>
      <c r="N34" s="21"/>
      <c r="O34" s="22"/>
      <c r="P34" s="22"/>
      <c r="Q34" s="66"/>
    </row>
    <row r="35" spans="1:17" ht="16.5" thickTop="1" thickBot="1" x14ac:dyDescent="0.25">
      <c r="A35" s="26" t="s">
        <v>176</v>
      </c>
      <c r="B35" s="173">
        <v>0</v>
      </c>
      <c r="C35" s="174">
        <f t="shared" si="12"/>
        <v>0</v>
      </c>
      <c r="D35" s="175">
        <v>0</v>
      </c>
      <c r="E35" s="174">
        <f t="shared" si="13"/>
        <v>0</v>
      </c>
      <c r="F35" s="173">
        <v>0</v>
      </c>
      <c r="G35" s="174">
        <f t="shared" si="11"/>
        <v>0</v>
      </c>
      <c r="H35" s="162">
        <f t="shared" si="14"/>
        <v>0</v>
      </c>
      <c r="I35" s="168">
        <f t="shared" si="15"/>
        <v>0</v>
      </c>
      <c r="L35" s="21"/>
      <c r="M35" s="22"/>
      <c r="N35" s="21"/>
      <c r="O35" s="22"/>
      <c r="P35" s="22"/>
      <c r="Q35" s="66"/>
    </row>
    <row r="36" spans="1:17" ht="16.5" thickTop="1" thickBot="1" x14ac:dyDescent="0.25">
      <c r="A36" s="26" t="s">
        <v>177</v>
      </c>
      <c r="B36" s="173">
        <v>5</v>
      </c>
      <c r="C36" s="174">
        <f t="shared" si="12"/>
        <v>35.714285714285715</v>
      </c>
      <c r="D36" s="175">
        <v>8</v>
      </c>
      <c r="E36" s="174">
        <f t="shared" si="13"/>
        <v>38.095238095238095</v>
      </c>
      <c r="F36" s="173">
        <v>0</v>
      </c>
      <c r="G36" s="174">
        <f t="shared" si="11"/>
        <v>0</v>
      </c>
      <c r="H36" s="162">
        <f t="shared" si="14"/>
        <v>13</v>
      </c>
      <c r="I36" s="168">
        <f t="shared" si="15"/>
        <v>37.142857142857146</v>
      </c>
      <c r="L36" s="21"/>
      <c r="M36" s="22"/>
      <c r="N36" s="21"/>
      <c r="O36" s="22"/>
      <c r="P36" s="22"/>
      <c r="Q36" s="66"/>
    </row>
    <row r="37" spans="1:17" ht="16.5" thickTop="1" thickBot="1" x14ac:dyDescent="0.25">
      <c r="A37" s="26" t="s">
        <v>178</v>
      </c>
      <c r="B37" s="173">
        <v>0</v>
      </c>
      <c r="C37" s="174">
        <f t="shared" si="12"/>
        <v>0</v>
      </c>
      <c r="D37" s="175">
        <v>0</v>
      </c>
      <c r="E37" s="174">
        <f t="shared" si="13"/>
        <v>0</v>
      </c>
      <c r="F37" s="173">
        <v>0</v>
      </c>
      <c r="G37" s="174">
        <f t="shared" si="11"/>
        <v>0</v>
      </c>
      <c r="H37" s="162">
        <f t="shared" si="14"/>
        <v>0</v>
      </c>
      <c r="I37" s="168">
        <f t="shared" si="15"/>
        <v>0</v>
      </c>
      <c r="L37" s="21"/>
      <c r="M37" s="22"/>
      <c r="N37" s="21"/>
      <c r="O37" s="22"/>
      <c r="P37" s="22"/>
      <c r="Q37" s="66"/>
    </row>
    <row r="38" spans="1:17" ht="16.5" thickTop="1" thickBot="1" x14ac:dyDescent="0.25">
      <c r="A38" s="26" t="s">
        <v>179</v>
      </c>
      <c r="B38" s="173">
        <v>0</v>
      </c>
      <c r="C38" s="174">
        <f t="shared" si="12"/>
        <v>0</v>
      </c>
      <c r="D38" s="175">
        <v>0</v>
      </c>
      <c r="E38" s="174">
        <f t="shared" si="13"/>
        <v>0</v>
      </c>
      <c r="F38" s="173">
        <v>0</v>
      </c>
      <c r="G38" s="174">
        <f t="shared" si="11"/>
        <v>0</v>
      </c>
      <c r="H38" s="162">
        <f t="shared" si="14"/>
        <v>0</v>
      </c>
      <c r="I38" s="168">
        <f t="shared" si="15"/>
        <v>0</v>
      </c>
      <c r="L38" s="21"/>
      <c r="M38" s="22"/>
      <c r="N38" s="21"/>
      <c r="O38" s="22"/>
      <c r="P38" s="22"/>
      <c r="Q38" s="66"/>
    </row>
    <row r="39" spans="1:17" ht="16.5" thickTop="1" thickBot="1" x14ac:dyDescent="0.25">
      <c r="A39" s="26" t="s">
        <v>34</v>
      </c>
      <c r="B39" s="173">
        <v>1</v>
      </c>
      <c r="C39" s="174">
        <f t="shared" si="12"/>
        <v>7.1428571428571423</v>
      </c>
      <c r="D39" s="175">
        <v>0</v>
      </c>
      <c r="E39" s="174">
        <f t="shared" si="13"/>
        <v>0</v>
      </c>
      <c r="F39" s="173">
        <v>0</v>
      </c>
      <c r="G39" s="174">
        <f t="shared" si="11"/>
        <v>0</v>
      </c>
      <c r="H39" s="162">
        <f t="shared" si="14"/>
        <v>1</v>
      </c>
      <c r="I39" s="168">
        <f t="shared" si="15"/>
        <v>2.8571428571428572</v>
      </c>
      <c r="L39" s="21"/>
      <c r="M39" s="22"/>
      <c r="N39" s="21"/>
      <c r="O39" s="22"/>
      <c r="P39" s="22"/>
      <c r="Q39" s="66"/>
    </row>
    <row r="40" spans="1:17" ht="16.5" thickTop="1" thickBot="1" x14ac:dyDescent="0.25">
      <c r="A40" s="26" t="s">
        <v>33</v>
      </c>
      <c r="B40" s="173">
        <v>5</v>
      </c>
      <c r="C40" s="174">
        <f t="shared" si="12"/>
        <v>35.714285714285715</v>
      </c>
      <c r="D40" s="175">
        <v>6</v>
      </c>
      <c r="E40" s="174">
        <f t="shared" si="13"/>
        <v>28.571428571428569</v>
      </c>
      <c r="F40" s="173">
        <v>0</v>
      </c>
      <c r="G40" s="174">
        <f t="shared" si="11"/>
        <v>0</v>
      </c>
      <c r="H40" s="162">
        <f t="shared" si="14"/>
        <v>11</v>
      </c>
      <c r="I40" s="168">
        <f t="shared" si="15"/>
        <v>31.428571428571427</v>
      </c>
      <c r="L40" s="21"/>
      <c r="M40" s="22"/>
      <c r="N40" s="21"/>
      <c r="O40" s="22"/>
      <c r="P40" s="22"/>
      <c r="Q40" s="66"/>
    </row>
    <row r="41" spans="1:17" ht="20.25" customHeight="1" thickTop="1" thickBot="1" x14ac:dyDescent="0.25">
      <c r="A41" s="159" t="s">
        <v>40</v>
      </c>
      <c r="B41" s="176">
        <f t="shared" ref="B41:I41" si="16">SUM(B32:B40)</f>
        <v>14</v>
      </c>
      <c r="C41" s="177">
        <f t="shared" si="16"/>
        <v>100</v>
      </c>
      <c r="D41" s="176">
        <f t="shared" si="16"/>
        <v>21</v>
      </c>
      <c r="E41" s="177">
        <f t="shared" si="16"/>
        <v>99.999999999999986</v>
      </c>
      <c r="F41" s="176">
        <f t="shared" si="16"/>
        <v>0</v>
      </c>
      <c r="G41" s="177">
        <f t="shared" si="16"/>
        <v>0</v>
      </c>
      <c r="H41" s="165">
        <f t="shared" si="16"/>
        <v>35</v>
      </c>
      <c r="I41" s="169">
        <f t="shared" si="16"/>
        <v>100.00000000000001</v>
      </c>
      <c r="L41" s="21"/>
      <c r="M41" s="22"/>
      <c r="N41" s="21"/>
      <c r="O41" s="22"/>
      <c r="P41" s="22"/>
      <c r="Q41" s="66"/>
    </row>
    <row r="42" spans="1:17" ht="16.5" thickTop="1" thickBot="1" x14ac:dyDescent="0.25">
      <c r="M42" s="66"/>
      <c r="N42" s="21"/>
      <c r="O42" s="22"/>
      <c r="P42" s="22"/>
      <c r="Q42" s="66"/>
    </row>
    <row r="43" spans="1:17" ht="20.100000000000001" customHeight="1" thickTop="1" thickBot="1" x14ac:dyDescent="0.25">
      <c r="A43" s="19" t="s">
        <v>158</v>
      </c>
      <c r="B43" s="294" t="s">
        <v>38</v>
      </c>
      <c r="C43" s="296"/>
      <c r="D43" s="294" t="s">
        <v>39</v>
      </c>
      <c r="E43" s="296"/>
      <c r="F43" s="294" t="s">
        <v>208</v>
      </c>
      <c r="G43" s="296"/>
      <c r="H43" s="264" t="s">
        <v>40</v>
      </c>
      <c r="I43" s="265"/>
      <c r="M43" s="66"/>
      <c r="N43" s="21"/>
      <c r="O43" s="22"/>
      <c r="P43" s="22"/>
      <c r="Q43" s="66"/>
    </row>
    <row r="44" spans="1:17" ht="16.5" thickTop="1" thickBot="1" x14ac:dyDescent="0.25">
      <c r="A44" s="54"/>
      <c r="B44" s="107" t="s">
        <v>171</v>
      </c>
      <c r="C44" s="107" t="s">
        <v>172</v>
      </c>
      <c r="D44" s="107" t="s">
        <v>171</v>
      </c>
      <c r="E44" s="107" t="s">
        <v>172</v>
      </c>
      <c r="F44" s="107" t="s">
        <v>171</v>
      </c>
      <c r="G44" s="107" t="s">
        <v>172</v>
      </c>
      <c r="H44" s="94" t="s">
        <v>171</v>
      </c>
      <c r="I44" s="94" t="s">
        <v>172</v>
      </c>
      <c r="M44" s="66"/>
      <c r="N44" s="21"/>
      <c r="O44" s="22"/>
      <c r="P44" s="22"/>
      <c r="Q44" s="66"/>
    </row>
    <row r="45" spans="1:17" ht="16.5" thickTop="1" thickBot="1" x14ac:dyDescent="0.25">
      <c r="A45" s="26" t="s">
        <v>173</v>
      </c>
      <c r="B45" s="173">
        <v>6</v>
      </c>
      <c r="C45" s="174">
        <f>B45/$B$54*100</f>
        <v>4.7619047619047619</v>
      </c>
      <c r="D45" s="175">
        <v>11</v>
      </c>
      <c r="E45" s="174">
        <f>D45/$D$54*100</f>
        <v>11.827956989247312</v>
      </c>
      <c r="F45" s="173">
        <v>0</v>
      </c>
      <c r="G45" s="174">
        <f t="shared" ref="G45:G53" si="17">IFERROR(F45/$F$54*100,0)</f>
        <v>0</v>
      </c>
      <c r="H45" s="162">
        <f>SUM(B45,D45,F45)</f>
        <v>17</v>
      </c>
      <c r="I45" s="168">
        <f>H45/$H$54*100</f>
        <v>7.6576576576576567</v>
      </c>
      <c r="M45" s="66"/>
      <c r="N45" s="21"/>
      <c r="O45" s="22"/>
      <c r="P45" s="22"/>
      <c r="Q45" s="66"/>
    </row>
    <row r="46" spans="1:17" ht="16.5" thickTop="1" thickBot="1" x14ac:dyDescent="0.25">
      <c r="A46" s="26" t="s">
        <v>174</v>
      </c>
      <c r="B46" s="173">
        <v>83</v>
      </c>
      <c r="C46" s="174">
        <f t="shared" ref="C46:C53" si="18">B46/$B$54*100</f>
        <v>65.873015873015873</v>
      </c>
      <c r="D46" s="175">
        <v>43</v>
      </c>
      <c r="E46" s="174">
        <f t="shared" ref="E46:E53" si="19">D46/$D$54*100</f>
        <v>46.236559139784944</v>
      </c>
      <c r="F46" s="173">
        <v>0</v>
      </c>
      <c r="G46" s="174">
        <f t="shared" si="17"/>
        <v>0</v>
      </c>
      <c r="H46" s="162">
        <f t="shared" ref="H46:H53" si="20">SUM(B46,D46,F46)</f>
        <v>126</v>
      </c>
      <c r="I46" s="168">
        <f t="shared" ref="I46:I53" si="21">H46/$H$54*100</f>
        <v>56.756756756756758</v>
      </c>
      <c r="M46" s="66"/>
      <c r="N46" s="21"/>
      <c r="O46" s="22"/>
      <c r="P46" s="22"/>
      <c r="Q46" s="66"/>
    </row>
    <row r="47" spans="1:17" ht="16.5" thickTop="1" thickBot="1" x14ac:dyDescent="0.25">
      <c r="A47" s="26" t="s">
        <v>175</v>
      </c>
      <c r="B47" s="173">
        <v>3</v>
      </c>
      <c r="C47" s="174">
        <f t="shared" si="18"/>
        <v>2.3809523809523809</v>
      </c>
      <c r="D47" s="175">
        <v>2</v>
      </c>
      <c r="E47" s="174">
        <f t="shared" si="19"/>
        <v>2.1505376344086025</v>
      </c>
      <c r="F47" s="173">
        <v>0</v>
      </c>
      <c r="G47" s="174">
        <f t="shared" si="17"/>
        <v>0</v>
      </c>
      <c r="H47" s="162">
        <f t="shared" si="20"/>
        <v>5</v>
      </c>
      <c r="I47" s="168">
        <f t="shared" si="21"/>
        <v>2.2522522522522523</v>
      </c>
      <c r="M47" s="66"/>
      <c r="N47" s="21"/>
      <c r="O47" s="22"/>
      <c r="P47" s="22"/>
      <c r="Q47" s="66"/>
    </row>
    <row r="48" spans="1:17" ht="16.5" thickTop="1" thickBot="1" x14ac:dyDescent="0.25">
      <c r="A48" s="26" t="s">
        <v>176</v>
      </c>
      <c r="B48" s="173">
        <v>2</v>
      </c>
      <c r="C48" s="174">
        <f t="shared" si="18"/>
        <v>1.5873015873015872</v>
      </c>
      <c r="D48" s="175">
        <v>0</v>
      </c>
      <c r="E48" s="174">
        <f t="shared" si="19"/>
        <v>0</v>
      </c>
      <c r="F48" s="173">
        <v>0</v>
      </c>
      <c r="G48" s="174">
        <f t="shared" si="17"/>
        <v>0</v>
      </c>
      <c r="H48" s="162">
        <f t="shared" si="20"/>
        <v>2</v>
      </c>
      <c r="I48" s="168">
        <f t="shared" si="21"/>
        <v>0.90090090090090091</v>
      </c>
      <c r="M48" s="66"/>
      <c r="N48" s="21"/>
      <c r="O48" s="22"/>
      <c r="P48" s="22"/>
      <c r="Q48" s="66"/>
    </row>
    <row r="49" spans="1:17" ht="16.5" thickTop="1" thickBot="1" x14ac:dyDescent="0.25">
      <c r="A49" s="26" t="s">
        <v>177</v>
      </c>
      <c r="B49" s="173">
        <v>27</v>
      </c>
      <c r="C49" s="174">
        <f t="shared" si="18"/>
        <v>21.428571428571427</v>
      </c>
      <c r="D49" s="175">
        <v>32</v>
      </c>
      <c r="E49" s="174">
        <f t="shared" si="19"/>
        <v>34.408602150537639</v>
      </c>
      <c r="F49" s="173">
        <v>0</v>
      </c>
      <c r="G49" s="174">
        <f t="shared" si="17"/>
        <v>0</v>
      </c>
      <c r="H49" s="162">
        <f t="shared" si="20"/>
        <v>59</v>
      </c>
      <c r="I49" s="168">
        <f t="shared" si="21"/>
        <v>26.576576576576578</v>
      </c>
      <c r="M49" s="66"/>
      <c r="N49" s="21"/>
      <c r="O49" s="22"/>
      <c r="P49" s="22"/>
      <c r="Q49" s="66"/>
    </row>
    <row r="50" spans="1:17" ht="16.5" thickTop="1" thickBot="1" x14ac:dyDescent="0.25">
      <c r="A50" s="26" t="s">
        <v>178</v>
      </c>
      <c r="B50" s="173">
        <v>0</v>
      </c>
      <c r="C50" s="174">
        <f t="shared" si="18"/>
        <v>0</v>
      </c>
      <c r="D50" s="175">
        <v>0</v>
      </c>
      <c r="E50" s="174">
        <f t="shared" si="19"/>
        <v>0</v>
      </c>
      <c r="F50" s="173">
        <v>0</v>
      </c>
      <c r="G50" s="174">
        <f t="shared" si="17"/>
        <v>0</v>
      </c>
      <c r="H50" s="162">
        <f t="shared" si="20"/>
        <v>0</v>
      </c>
      <c r="I50" s="168">
        <f t="shared" si="21"/>
        <v>0</v>
      </c>
      <c r="M50" s="66"/>
      <c r="N50" s="21"/>
      <c r="O50" s="22"/>
      <c r="P50" s="22"/>
      <c r="Q50" s="66"/>
    </row>
    <row r="51" spans="1:17" ht="16.5" thickTop="1" thickBot="1" x14ac:dyDescent="0.25">
      <c r="A51" s="26" t="s">
        <v>179</v>
      </c>
      <c r="B51" s="173">
        <v>2</v>
      </c>
      <c r="C51" s="174">
        <f t="shared" si="18"/>
        <v>1.5873015873015872</v>
      </c>
      <c r="D51" s="175">
        <v>4</v>
      </c>
      <c r="E51" s="174">
        <f t="shared" si="19"/>
        <v>4.3010752688172049</v>
      </c>
      <c r="F51" s="173">
        <v>0</v>
      </c>
      <c r="G51" s="174">
        <f t="shared" si="17"/>
        <v>0</v>
      </c>
      <c r="H51" s="162">
        <f t="shared" si="20"/>
        <v>6</v>
      </c>
      <c r="I51" s="168">
        <f t="shared" si="21"/>
        <v>2.7027027027027026</v>
      </c>
      <c r="M51" s="66"/>
      <c r="N51" s="21"/>
      <c r="O51" s="22"/>
      <c r="P51" s="22"/>
      <c r="Q51" s="66"/>
    </row>
    <row r="52" spans="1:17" ht="16.5" thickTop="1" thickBot="1" x14ac:dyDescent="0.25">
      <c r="A52" s="26" t="s">
        <v>34</v>
      </c>
      <c r="B52" s="173">
        <v>1</v>
      </c>
      <c r="C52" s="174">
        <f t="shared" si="18"/>
        <v>0.79365079365079361</v>
      </c>
      <c r="D52" s="175">
        <v>1</v>
      </c>
      <c r="E52" s="174">
        <f t="shared" si="19"/>
        <v>1.0752688172043012</v>
      </c>
      <c r="F52" s="173">
        <v>3</v>
      </c>
      <c r="G52" s="174">
        <f t="shared" si="17"/>
        <v>100</v>
      </c>
      <c r="H52" s="162">
        <f t="shared" si="20"/>
        <v>5</v>
      </c>
      <c r="I52" s="168">
        <f t="shared" si="21"/>
        <v>2.2522522522522523</v>
      </c>
      <c r="M52" s="66"/>
      <c r="N52" s="21"/>
      <c r="O52" s="22"/>
      <c r="P52" s="22"/>
      <c r="Q52" s="66"/>
    </row>
    <row r="53" spans="1:17" ht="16.5" thickTop="1" thickBot="1" x14ac:dyDescent="0.25">
      <c r="A53" s="26" t="s">
        <v>33</v>
      </c>
      <c r="B53" s="173">
        <v>2</v>
      </c>
      <c r="C53" s="174">
        <f t="shared" si="18"/>
        <v>1.5873015873015872</v>
      </c>
      <c r="D53" s="175">
        <v>0</v>
      </c>
      <c r="E53" s="174">
        <f t="shared" si="19"/>
        <v>0</v>
      </c>
      <c r="F53" s="173">
        <v>0</v>
      </c>
      <c r="G53" s="174">
        <f t="shared" si="17"/>
        <v>0</v>
      </c>
      <c r="H53" s="162">
        <f t="shared" si="20"/>
        <v>2</v>
      </c>
      <c r="I53" s="168">
        <f t="shared" si="21"/>
        <v>0.90090090090090091</v>
      </c>
      <c r="M53" s="66"/>
      <c r="N53" s="21"/>
      <c r="O53" s="22"/>
      <c r="P53" s="22"/>
      <c r="Q53" s="66"/>
    </row>
    <row r="54" spans="1:17" ht="20.25" customHeight="1" thickTop="1" thickBot="1" x14ac:dyDescent="0.25">
      <c r="A54" s="159" t="s">
        <v>40</v>
      </c>
      <c r="B54" s="176">
        <f t="shared" ref="B54:I54" si="22">SUM(B45:B53)</f>
        <v>126</v>
      </c>
      <c r="C54" s="177">
        <f t="shared" si="22"/>
        <v>99.999999999999986</v>
      </c>
      <c r="D54" s="176">
        <f t="shared" si="22"/>
        <v>93</v>
      </c>
      <c r="E54" s="177">
        <f t="shared" si="22"/>
        <v>100</v>
      </c>
      <c r="F54" s="176">
        <f t="shared" si="22"/>
        <v>3</v>
      </c>
      <c r="G54" s="177">
        <f t="shared" si="22"/>
        <v>100</v>
      </c>
      <c r="H54" s="165">
        <f t="shared" si="22"/>
        <v>222</v>
      </c>
      <c r="I54" s="169">
        <f t="shared" si="22"/>
        <v>100.00000000000001</v>
      </c>
      <c r="M54" s="66"/>
      <c r="N54" s="21"/>
      <c r="O54" s="22"/>
      <c r="P54" s="22"/>
      <c r="Q54" s="66"/>
    </row>
    <row r="55" spans="1:17" ht="15.75" thickTop="1" thickBot="1" x14ac:dyDescent="0.25"/>
    <row r="56" spans="1:17" ht="20.100000000000001" customHeight="1" thickTop="1" thickBot="1" x14ac:dyDescent="0.25">
      <c r="A56" s="19" t="s">
        <v>159</v>
      </c>
      <c r="B56" s="294" t="s">
        <v>38</v>
      </c>
      <c r="C56" s="296"/>
      <c r="D56" s="294" t="s">
        <v>39</v>
      </c>
      <c r="E56" s="296"/>
      <c r="F56" s="294" t="s">
        <v>208</v>
      </c>
      <c r="G56" s="296"/>
      <c r="H56" s="264" t="s">
        <v>40</v>
      </c>
      <c r="I56" s="265"/>
      <c r="L56" s="21"/>
      <c r="M56" s="22"/>
      <c r="N56" s="22"/>
      <c r="O56" s="66"/>
      <c r="P56" s="66"/>
      <c r="Q56" s="66"/>
    </row>
    <row r="57" spans="1:17" ht="16.5" thickTop="1" thickBot="1" x14ac:dyDescent="0.25">
      <c r="A57" s="54"/>
      <c r="B57" s="107" t="s">
        <v>171</v>
      </c>
      <c r="C57" s="107" t="s">
        <v>172</v>
      </c>
      <c r="D57" s="107" t="s">
        <v>171</v>
      </c>
      <c r="E57" s="107" t="s">
        <v>172</v>
      </c>
      <c r="F57" s="107" t="s">
        <v>171</v>
      </c>
      <c r="G57" s="107" t="s">
        <v>172</v>
      </c>
      <c r="H57" s="85" t="s">
        <v>171</v>
      </c>
      <c r="I57" s="85" t="s">
        <v>172</v>
      </c>
      <c r="L57" s="21"/>
      <c r="M57" s="22"/>
      <c r="N57" s="53"/>
      <c r="O57" s="53"/>
      <c r="P57" s="53"/>
      <c r="Q57" s="66"/>
    </row>
    <row r="58" spans="1:17" ht="16.5" thickTop="1" thickBot="1" x14ac:dyDescent="0.25">
      <c r="A58" s="26" t="s">
        <v>173</v>
      </c>
      <c r="B58" s="173">
        <v>48</v>
      </c>
      <c r="C58" s="174">
        <f>B58/$B$67*100</f>
        <v>8.6486486486486491</v>
      </c>
      <c r="D58" s="175">
        <v>65</v>
      </c>
      <c r="E58" s="174">
        <f>D58/$D$67*100</f>
        <v>10</v>
      </c>
      <c r="F58" s="173">
        <v>0</v>
      </c>
      <c r="G58" s="174">
        <f>IFERROR(F58/$F$67*100,0)</f>
        <v>0</v>
      </c>
      <c r="H58" s="88">
        <f>SUM(B58,D58,F58)</f>
        <v>113</v>
      </c>
      <c r="I58" s="89">
        <f>H58/$H$67*100</f>
        <v>9.3775933609958511</v>
      </c>
      <c r="L58" s="21"/>
      <c r="M58" s="22"/>
      <c r="N58" s="21"/>
      <c r="O58" s="22"/>
      <c r="P58" s="22"/>
      <c r="Q58" s="66"/>
    </row>
    <row r="59" spans="1:17" ht="16.5" thickTop="1" thickBot="1" x14ac:dyDescent="0.25">
      <c r="A59" s="26" t="s">
        <v>174</v>
      </c>
      <c r="B59" s="173">
        <v>331</v>
      </c>
      <c r="C59" s="174">
        <f t="shared" ref="C59:C66" si="23">B59/$B$67*100</f>
        <v>59.63963963963964</v>
      </c>
      <c r="D59" s="175">
        <v>319</v>
      </c>
      <c r="E59" s="174">
        <f t="shared" ref="E59:E66" si="24">D59/$D$67*100</f>
        <v>49.07692307692308</v>
      </c>
      <c r="F59" s="173">
        <v>0</v>
      </c>
      <c r="G59" s="174">
        <f t="shared" ref="G59:G66" si="25">IFERROR(F59/$F$67*100,0)</f>
        <v>0</v>
      </c>
      <c r="H59" s="88">
        <f t="shared" ref="H59:H66" si="26">SUM(B59,D59,F59)</f>
        <v>650</v>
      </c>
      <c r="I59" s="89">
        <f t="shared" ref="I59:I66" si="27">H59/$H$67*100</f>
        <v>53.941908713692946</v>
      </c>
      <c r="L59" s="21"/>
      <c r="M59" s="22"/>
      <c r="N59" s="21"/>
      <c r="O59" s="22"/>
      <c r="P59" s="22"/>
      <c r="Q59" s="66"/>
    </row>
    <row r="60" spans="1:17" ht="16.5" thickTop="1" thickBot="1" x14ac:dyDescent="0.25">
      <c r="A60" s="26" t="s">
        <v>175</v>
      </c>
      <c r="B60" s="173">
        <v>25</v>
      </c>
      <c r="C60" s="174">
        <f t="shared" si="23"/>
        <v>4.5045045045045047</v>
      </c>
      <c r="D60" s="175">
        <v>52</v>
      </c>
      <c r="E60" s="174">
        <f t="shared" si="24"/>
        <v>8</v>
      </c>
      <c r="F60" s="173">
        <v>0</v>
      </c>
      <c r="G60" s="174">
        <f t="shared" si="25"/>
        <v>0</v>
      </c>
      <c r="H60" s="88">
        <f t="shared" si="26"/>
        <v>77</v>
      </c>
      <c r="I60" s="89">
        <f t="shared" si="27"/>
        <v>6.3900414937759331</v>
      </c>
      <c r="L60" s="21"/>
      <c r="M60" s="22"/>
      <c r="N60" s="21"/>
      <c r="O60" s="22"/>
      <c r="P60" s="22"/>
      <c r="Q60" s="66"/>
    </row>
    <row r="61" spans="1:17" ht="16.5" thickTop="1" thickBot="1" x14ac:dyDescent="0.25">
      <c r="A61" s="26" t="s">
        <v>176</v>
      </c>
      <c r="B61" s="173">
        <v>1</v>
      </c>
      <c r="C61" s="174">
        <f t="shared" si="23"/>
        <v>0.18018018018018017</v>
      </c>
      <c r="D61" s="175">
        <v>2</v>
      </c>
      <c r="E61" s="174">
        <f t="shared" si="24"/>
        <v>0.30769230769230771</v>
      </c>
      <c r="F61" s="173">
        <v>0</v>
      </c>
      <c r="G61" s="174">
        <f t="shared" si="25"/>
        <v>0</v>
      </c>
      <c r="H61" s="88">
        <f t="shared" si="26"/>
        <v>3</v>
      </c>
      <c r="I61" s="89">
        <f t="shared" si="27"/>
        <v>0.24896265560165973</v>
      </c>
      <c r="L61" s="21"/>
      <c r="M61" s="22"/>
      <c r="N61" s="21"/>
      <c r="O61" s="22"/>
      <c r="P61" s="22"/>
      <c r="Q61" s="66"/>
    </row>
    <row r="62" spans="1:17" ht="16.5" thickTop="1" thickBot="1" x14ac:dyDescent="0.25">
      <c r="A62" s="26" t="s">
        <v>177</v>
      </c>
      <c r="B62" s="173">
        <v>131</v>
      </c>
      <c r="C62" s="174">
        <f t="shared" si="23"/>
        <v>23.603603603603602</v>
      </c>
      <c r="D62" s="175">
        <v>202</v>
      </c>
      <c r="E62" s="174">
        <f t="shared" si="24"/>
        <v>31.076923076923073</v>
      </c>
      <c r="F62" s="173">
        <v>0</v>
      </c>
      <c r="G62" s="174">
        <f t="shared" si="25"/>
        <v>0</v>
      </c>
      <c r="H62" s="88">
        <f t="shared" si="26"/>
        <v>333</v>
      </c>
      <c r="I62" s="89">
        <f t="shared" si="27"/>
        <v>27.634854771784234</v>
      </c>
      <c r="L62" s="21"/>
      <c r="M62" s="22"/>
      <c r="N62" s="21"/>
      <c r="O62" s="22"/>
      <c r="P62" s="22"/>
      <c r="Q62" s="66"/>
    </row>
    <row r="63" spans="1:17" ht="16.5" thickTop="1" thickBot="1" x14ac:dyDescent="0.25">
      <c r="A63" s="26" t="s">
        <v>178</v>
      </c>
      <c r="B63" s="173">
        <v>0</v>
      </c>
      <c r="C63" s="174">
        <f t="shared" si="23"/>
        <v>0</v>
      </c>
      <c r="D63" s="175">
        <v>0</v>
      </c>
      <c r="E63" s="174">
        <f t="shared" si="24"/>
        <v>0</v>
      </c>
      <c r="F63" s="173">
        <v>0</v>
      </c>
      <c r="G63" s="174">
        <f t="shared" si="25"/>
        <v>0</v>
      </c>
      <c r="H63" s="88">
        <f t="shared" si="26"/>
        <v>0</v>
      </c>
      <c r="I63" s="89">
        <f t="shared" si="27"/>
        <v>0</v>
      </c>
      <c r="L63" s="21"/>
      <c r="M63" s="22"/>
      <c r="N63" s="21"/>
      <c r="O63" s="22"/>
      <c r="P63" s="22"/>
      <c r="Q63" s="66"/>
    </row>
    <row r="64" spans="1:17" ht="16.5" thickTop="1" thickBot="1" x14ac:dyDescent="0.25">
      <c r="A64" s="26" t="s">
        <v>179</v>
      </c>
      <c r="B64" s="173">
        <v>11</v>
      </c>
      <c r="C64" s="174">
        <f t="shared" si="23"/>
        <v>1.9819819819819819</v>
      </c>
      <c r="D64" s="175">
        <v>4</v>
      </c>
      <c r="E64" s="174">
        <f t="shared" si="24"/>
        <v>0.61538461538461542</v>
      </c>
      <c r="F64" s="173">
        <v>0</v>
      </c>
      <c r="G64" s="174">
        <f t="shared" si="25"/>
        <v>0</v>
      </c>
      <c r="H64" s="88">
        <f t="shared" si="26"/>
        <v>15</v>
      </c>
      <c r="I64" s="89">
        <f t="shared" si="27"/>
        <v>1.2448132780082988</v>
      </c>
      <c r="L64" s="21"/>
      <c r="M64" s="22"/>
      <c r="N64" s="21"/>
      <c r="O64" s="22"/>
      <c r="P64" s="22"/>
      <c r="Q64" s="66"/>
    </row>
    <row r="65" spans="1:17" ht="16.5" thickTop="1" thickBot="1" x14ac:dyDescent="0.25">
      <c r="A65" s="26" t="s">
        <v>34</v>
      </c>
      <c r="B65" s="173">
        <v>3</v>
      </c>
      <c r="C65" s="174">
        <f t="shared" si="23"/>
        <v>0.54054054054054057</v>
      </c>
      <c r="D65" s="175">
        <v>4</v>
      </c>
      <c r="E65" s="174">
        <f t="shared" si="24"/>
        <v>0.61538461538461542</v>
      </c>
      <c r="F65" s="173">
        <v>0</v>
      </c>
      <c r="G65" s="174">
        <f t="shared" si="25"/>
        <v>0</v>
      </c>
      <c r="H65" s="88">
        <f t="shared" si="26"/>
        <v>7</v>
      </c>
      <c r="I65" s="89">
        <f t="shared" si="27"/>
        <v>0.58091286307053946</v>
      </c>
      <c r="L65" s="21"/>
      <c r="M65" s="22"/>
      <c r="N65" s="21"/>
      <c r="O65" s="22"/>
      <c r="P65" s="22"/>
      <c r="Q65" s="66"/>
    </row>
    <row r="66" spans="1:17" ht="16.5" thickTop="1" thickBot="1" x14ac:dyDescent="0.25">
      <c r="A66" s="26" t="s">
        <v>33</v>
      </c>
      <c r="B66" s="173">
        <v>5</v>
      </c>
      <c r="C66" s="174">
        <f t="shared" si="23"/>
        <v>0.90090090090090091</v>
      </c>
      <c r="D66" s="175">
        <v>2</v>
      </c>
      <c r="E66" s="174">
        <f t="shared" si="24"/>
        <v>0.30769230769230771</v>
      </c>
      <c r="F66" s="173">
        <v>0</v>
      </c>
      <c r="G66" s="174">
        <f t="shared" si="25"/>
        <v>0</v>
      </c>
      <c r="H66" s="88">
        <f t="shared" si="26"/>
        <v>7</v>
      </c>
      <c r="I66" s="89">
        <f t="shared" si="27"/>
        <v>0.58091286307053946</v>
      </c>
      <c r="L66" s="21"/>
      <c r="M66" s="22"/>
      <c r="N66" s="21"/>
      <c r="O66" s="22"/>
      <c r="P66" s="22"/>
      <c r="Q66" s="66"/>
    </row>
    <row r="67" spans="1:17" ht="20.25" customHeight="1" thickTop="1" thickBot="1" x14ac:dyDescent="0.25">
      <c r="A67" s="159" t="s">
        <v>40</v>
      </c>
      <c r="B67" s="176">
        <f t="shared" ref="B67:I67" si="28">SUM(B58:B66)</f>
        <v>555</v>
      </c>
      <c r="C67" s="177">
        <f t="shared" si="28"/>
        <v>100.00000000000003</v>
      </c>
      <c r="D67" s="176">
        <f t="shared" si="28"/>
        <v>650</v>
      </c>
      <c r="E67" s="177">
        <f t="shared" si="28"/>
        <v>99.999999999999986</v>
      </c>
      <c r="F67" s="176">
        <f t="shared" si="28"/>
        <v>0</v>
      </c>
      <c r="G67" s="177">
        <f t="shared" si="28"/>
        <v>0</v>
      </c>
      <c r="H67" s="92">
        <f t="shared" si="28"/>
        <v>1205</v>
      </c>
      <c r="I67" s="93">
        <f t="shared" si="28"/>
        <v>100</v>
      </c>
      <c r="L67" s="21"/>
      <c r="M67" s="22"/>
      <c r="N67" s="21"/>
      <c r="O67" s="22"/>
      <c r="P67" s="22"/>
      <c r="Q67" s="66"/>
    </row>
    <row r="68" spans="1:17" ht="16.5" thickTop="1" thickBot="1" x14ac:dyDescent="0.25">
      <c r="M68" s="66"/>
      <c r="N68" s="21"/>
      <c r="O68" s="22"/>
      <c r="P68" s="22"/>
      <c r="Q68" s="66"/>
    </row>
    <row r="69" spans="1:17" ht="20.100000000000001" customHeight="1" thickTop="1" thickBot="1" x14ac:dyDescent="0.25">
      <c r="A69" s="19" t="s">
        <v>160</v>
      </c>
      <c r="B69" s="294" t="s">
        <v>38</v>
      </c>
      <c r="C69" s="296"/>
      <c r="D69" s="294" t="s">
        <v>39</v>
      </c>
      <c r="E69" s="296"/>
      <c r="F69" s="294" t="s">
        <v>208</v>
      </c>
      <c r="G69" s="296"/>
      <c r="H69" s="264" t="s">
        <v>40</v>
      </c>
      <c r="I69" s="265"/>
      <c r="M69" s="66"/>
      <c r="N69" s="21"/>
      <c r="O69" s="22"/>
      <c r="P69" s="22"/>
      <c r="Q69" s="66"/>
    </row>
    <row r="70" spans="1:17" ht="16.5" thickTop="1" thickBot="1" x14ac:dyDescent="0.25">
      <c r="A70" s="54"/>
      <c r="B70" s="107" t="s">
        <v>171</v>
      </c>
      <c r="C70" s="107" t="s">
        <v>172</v>
      </c>
      <c r="D70" s="107" t="s">
        <v>171</v>
      </c>
      <c r="E70" s="107" t="s">
        <v>172</v>
      </c>
      <c r="F70" s="107" t="s">
        <v>171</v>
      </c>
      <c r="G70" s="107" t="s">
        <v>172</v>
      </c>
      <c r="H70" s="94" t="s">
        <v>171</v>
      </c>
      <c r="I70" s="94" t="s">
        <v>172</v>
      </c>
      <c r="M70" s="66"/>
      <c r="N70" s="21"/>
      <c r="O70" s="22"/>
      <c r="P70" s="22"/>
      <c r="Q70" s="66"/>
    </row>
    <row r="71" spans="1:17" ht="16.5" thickTop="1" thickBot="1" x14ac:dyDescent="0.25">
      <c r="A71" s="26" t="s">
        <v>173</v>
      </c>
      <c r="B71" s="173">
        <v>0</v>
      </c>
      <c r="C71" s="174">
        <f>B71/$B$80*100</f>
        <v>0</v>
      </c>
      <c r="D71" s="175">
        <v>1</v>
      </c>
      <c r="E71" s="174">
        <f>D71/$D$80*100</f>
        <v>6.25</v>
      </c>
      <c r="F71" s="173">
        <v>0</v>
      </c>
      <c r="G71" s="174">
        <f t="shared" ref="G71:G79" si="29">IFERROR(F71/$F$80*100,0)</f>
        <v>0</v>
      </c>
      <c r="H71" s="162">
        <f>SUM(B71,D71,F71)</f>
        <v>1</v>
      </c>
      <c r="I71" s="168">
        <f>H71/$H$80*100</f>
        <v>5.2631578947368416</v>
      </c>
      <c r="M71" s="66"/>
      <c r="N71" s="21"/>
      <c r="O71" s="22"/>
      <c r="P71" s="22"/>
      <c r="Q71" s="66"/>
    </row>
    <row r="72" spans="1:17" ht="16.5" thickTop="1" thickBot="1" x14ac:dyDescent="0.25">
      <c r="A72" s="26" t="s">
        <v>174</v>
      </c>
      <c r="B72" s="173">
        <v>3</v>
      </c>
      <c r="C72" s="174">
        <f t="shared" ref="C72:C79" si="30">B72/$B$80*100</f>
        <v>100</v>
      </c>
      <c r="D72" s="175">
        <v>9</v>
      </c>
      <c r="E72" s="174">
        <f t="shared" ref="E72:E79" si="31">D72/$D$80*100</f>
        <v>56.25</v>
      </c>
      <c r="F72" s="173">
        <v>0</v>
      </c>
      <c r="G72" s="174">
        <f t="shared" si="29"/>
        <v>0</v>
      </c>
      <c r="H72" s="162">
        <f t="shared" ref="H72:H79" si="32">SUM(B72,D72,F72)</f>
        <v>12</v>
      </c>
      <c r="I72" s="168">
        <f t="shared" ref="I72:I79" si="33">H72/$H$80*100</f>
        <v>63.157894736842103</v>
      </c>
      <c r="M72" s="66"/>
      <c r="N72" s="21"/>
      <c r="O72" s="22"/>
      <c r="P72" s="22"/>
      <c r="Q72" s="66"/>
    </row>
    <row r="73" spans="1:17" ht="16.5" thickTop="1" thickBot="1" x14ac:dyDescent="0.25">
      <c r="A73" s="26" t="s">
        <v>175</v>
      </c>
      <c r="B73" s="173">
        <v>0</v>
      </c>
      <c r="C73" s="174">
        <f t="shared" si="30"/>
        <v>0</v>
      </c>
      <c r="D73" s="175">
        <v>0</v>
      </c>
      <c r="E73" s="174">
        <f t="shared" si="31"/>
        <v>0</v>
      </c>
      <c r="F73" s="173">
        <v>0</v>
      </c>
      <c r="G73" s="174">
        <f t="shared" si="29"/>
        <v>0</v>
      </c>
      <c r="H73" s="162">
        <f t="shared" si="32"/>
        <v>0</v>
      </c>
      <c r="I73" s="168">
        <f t="shared" si="33"/>
        <v>0</v>
      </c>
      <c r="M73" s="66"/>
      <c r="N73" s="21"/>
      <c r="O73" s="22"/>
      <c r="P73" s="22"/>
      <c r="Q73" s="66"/>
    </row>
    <row r="74" spans="1:17" ht="16.5" thickTop="1" thickBot="1" x14ac:dyDescent="0.25">
      <c r="A74" s="26" t="s">
        <v>176</v>
      </c>
      <c r="B74" s="173">
        <v>0</v>
      </c>
      <c r="C74" s="174">
        <f t="shared" si="30"/>
        <v>0</v>
      </c>
      <c r="D74" s="175">
        <v>0</v>
      </c>
      <c r="E74" s="174">
        <f t="shared" si="31"/>
        <v>0</v>
      </c>
      <c r="F74" s="173">
        <v>0</v>
      </c>
      <c r="G74" s="174">
        <f t="shared" si="29"/>
        <v>0</v>
      </c>
      <c r="H74" s="162">
        <f t="shared" si="32"/>
        <v>0</v>
      </c>
      <c r="I74" s="168">
        <f t="shared" si="33"/>
        <v>0</v>
      </c>
      <c r="M74" s="66"/>
      <c r="N74" s="21"/>
      <c r="O74" s="22"/>
      <c r="P74" s="22"/>
      <c r="Q74" s="66"/>
    </row>
    <row r="75" spans="1:17" ht="16.5" thickTop="1" thickBot="1" x14ac:dyDescent="0.25">
      <c r="A75" s="26" t="s">
        <v>177</v>
      </c>
      <c r="B75" s="173">
        <v>0</v>
      </c>
      <c r="C75" s="174">
        <f t="shared" si="30"/>
        <v>0</v>
      </c>
      <c r="D75" s="175">
        <v>2</v>
      </c>
      <c r="E75" s="174">
        <f t="shared" si="31"/>
        <v>12.5</v>
      </c>
      <c r="F75" s="173">
        <v>0</v>
      </c>
      <c r="G75" s="174">
        <f t="shared" si="29"/>
        <v>0</v>
      </c>
      <c r="H75" s="162">
        <f t="shared" si="32"/>
        <v>2</v>
      </c>
      <c r="I75" s="168">
        <f t="shared" si="33"/>
        <v>10.526315789473683</v>
      </c>
      <c r="M75" s="66"/>
      <c r="N75" s="21"/>
      <c r="O75" s="22"/>
      <c r="P75" s="22"/>
      <c r="Q75" s="66"/>
    </row>
    <row r="76" spans="1:17" ht="16.5" thickTop="1" thickBot="1" x14ac:dyDescent="0.25">
      <c r="A76" s="26" t="s">
        <v>178</v>
      </c>
      <c r="B76" s="173">
        <v>0</v>
      </c>
      <c r="C76" s="174">
        <f t="shared" si="30"/>
        <v>0</v>
      </c>
      <c r="D76" s="175">
        <v>0</v>
      </c>
      <c r="E76" s="174">
        <f t="shared" si="31"/>
        <v>0</v>
      </c>
      <c r="F76" s="173">
        <v>0</v>
      </c>
      <c r="G76" s="174">
        <f t="shared" si="29"/>
        <v>0</v>
      </c>
      <c r="H76" s="162">
        <f t="shared" si="32"/>
        <v>0</v>
      </c>
      <c r="I76" s="168">
        <f t="shared" si="33"/>
        <v>0</v>
      </c>
      <c r="M76" s="66"/>
      <c r="N76" s="21"/>
      <c r="O76" s="22"/>
      <c r="P76" s="22"/>
      <c r="Q76" s="66"/>
    </row>
    <row r="77" spans="1:17" ht="16.5" thickTop="1" thickBot="1" x14ac:dyDescent="0.25">
      <c r="A77" s="26" t="s">
        <v>179</v>
      </c>
      <c r="B77" s="173">
        <v>0</v>
      </c>
      <c r="C77" s="174">
        <f t="shared" si="30"/>
        <v>0</v>
      </c>
      <c r="D77" s="175">
        <v>0</v>
      </c>
      <c r="E77" s="174">
        <f t="shared" si="31"/>
        <v>0</v>
      </c>
      <c r="F77" s="173">
        <v>0</v>
      </c>
      <c r="G77" s="174">
        <f t="shared" si="29"/>
        <v>0</v>
      </c>
      <c r="H77" s="162">
        <f t="shared" si="32"/>
        <v>0</v>
      </c>
      <c r="I77" s="168">
        <f t="shared" si="33"/>
        <v>0</v>
      </c>
      <c r="M77" s="66"/>
      <c r="N77" s="21"/>
      <c r="O77" s="22"/>
      <c r="P77" s="22"/>
      <c r="Q77" s="66"/>
    </row>
    <row r="78" spans="1:17" ht="16.5" thickTop="1" thickBot="1" x14ac:dyDescent="0.25">
      <c r="A78" s="26" t="s">
        <v>34</v>
      </c>
      <c r="B78" s="173">
        <v>0</v>
      </c>
      <c r="C78" s="174">
        <f t="shared" si="30"/>
        <v>0</v>
      </c>
      <c r="D78" s="175">
        <v>0</v>
      </c>
      <c r="E78" s="174">
        <f t="shared" si="31"/>
        <v>0</v>
      </c>
      <c r="F78" s="173">
        <v>0</v>
      </c>
      <c r="G78" s="174">
        <f t="shared" si="29"/>
        <v>0</v>
      </c>
      <c r="H78" s="162">
        <f t="shared" si="32"/>
        <v>0</v>
      </c>
      <c r="I78" s="168">
        <f t="shared" si="33"/>
        <v>0</v>
      </c>
      <c r="M78" s="66"/>
      <c r="N78" s="21"/>
      <c r="O78" s="22"/>
      <c r="P78" s="22"/>
      <c r="Q78" s="66"/>
    </row>
    <row r="79" spans="1:17" ht="16.5" thickTop="1" thickBot="1" x14ac:dyDescent="0.25">
      <c r="A79" s="26" t="s">
        <v>33</v>
      </c>
      <c r="B79" s="173">
        <v>0</v>
      </c>
      <c r="C79" s="174">
        <f t="shared" si="30"/>
        <v>0</v>
      </c>
      <c r="D79" s="175">
        <v>4</v>
      </c>
      <c r="E79" s="174">
        <f t="shared" si="31"/>
        <v>25</v>
      </c>
      <c r="F79" s="173">
        <v>0</v>
      </c>
      <c r="G79" s="174">
        <f t="shared" si="29"/>
        <v>0</v>
      </c>
      <c r="H79" s="162">
        <f t="shared" si="32"/>
        <v>4</v>
      </c>
      <c r="I79" s="168">
        <f t="shared" si="33"/>
        <v>21.052631578947366</v>
      </c>
      <c r="M79" s="66"/>
      <c r="N79" s="21"/>
      <c r="O79" s="22"/>
      <c r="P79" s="22"/>
      <c r="Q79" s="66"/>
    </row>
    <row r="80" spans="1:17" ht="20.25" customHeight="1" thickTop="1" thickBot="1" x14ac:dyDescent="0.25">
      <c r="A80" s="159" t="s">
        <v>40</v>
      </c>
      <c r="B80" s="176">
        <f t="shared" ref="B80:I80" si="34">SUM(B71:B79)</f>
        <v>3</v>
      </c>
      <c r="C80" s="177">
        <f t="shared" si="34"/>
        <v>100</v>
      </c>
      <c r="D80" s="176">
        <f t="shared" si="34"/>
        <v>16</v>
      </c>
      <c r="E80" s="177">
        <f t="shared" si="34"/>
        <v>100</v>
      </c>
      <c r="F80" s="176">
        <f t="shared" si="34"/>
        <v>0</v>
      </c>
      <c r="G80" s="177">
        <f t="shared" si="34"/>
        <v>0</v>
      </c>
      <c r="H80" s="165">
        <f t="shared" si="34"/>
        <v>19</v>
      </c>
      <c r="I80" s="169">
        <f t="shared" si="34"/>
        <v>100</v>
      </c>
      <c r="M80" s="66"/>
      <c r="N80" s="21"/>
      <c r="O80" s="22"/>
      <c r="P80" s="22"/>
      <c r="Q80" s="66"/>
    </row>
    <row r="81" spans="1:17" ht="16.5" thickTop="1" thickBot="1" x14ac:dyDescent="0.25">
      <c r="A81" s="69"/>
      <c r="B81" s="69"/>
      <c r="C81" s="97"/>
      <c r="D81" s="70"/>
      <c r="E81" s="97"/>
      <c r="F81" s="69"/>
      <c r="G81" s="97"/>
      <c r="H81" s="70"/>
      <c r="I81" s="97"/>
      <c r="M81" s="66"/>
      <c r="N81" s="21"/>
      <c r="O81" s="22"/>
      <c r="P81" s="22"/>
      <c r="Q81" s="66"/>
    </row>
    <row r="82" spans="1:17" ht="20.100000000000001" customHeight="1" thickTop="1" thickBot="1" x14ac:dyDescent="0.25">
      <c r="A82" s="19" t="s">
        <v>161</v>
      </c>
      <c r="B82" s="294" t="s">
        <v>38</v>
      </c>
      <c r="C82" s="296"/>
      <c r="D82" s="294" t="s">
        <v>39</v>
      </c>
      <c r="E82" s="296"/>
      <c r="F82" s="294" t="s">
        <v>208</v>
      </c>
      <c r="G82" s="296"/>
      <c r="H82" s="264" t="s">
        <v>40</v>
      </c>
      <c r="I82" s="265"/>
      <c r="L82" s="21"/>
      <c r="M82" s="22"/>
      <c r="N82" s="22"/>
      <c r="O82" s="66"/>
      <c r="P82" s="66"/>
      <c r="Q82" s="66"/>
    </row>
    <row r="83" spans="1:17" ht="16.5" thickTop="1" thickBot="1" x14ac:dyDescent="0.25">
      <c r="A83" s="54"/>
      <c r="B83" s="107" t="s">
        <v>171</v>
      </c>
      <c r="C83" s="107" t="s">
        <v>172</v>
      </c>
      <c r="D83" s="107" t="s">
        <v>171</v>
      </c>
      <c r="E83" s="107" t="s">
        <v>172</v>
      </c>
      <c r="F83" s="107" t="s">
        <v>171</v>
      </c>
      <c r="G83" s="107" t="s">
        <v>172</v>
      </c>
      <c r="H83" s="85" t="s">
        <v>171</v>
      </c>
      <c r="I83" s="85" t="s">
        <v>172</v>
      </c>
      <c r="L83" s="21"/>
      <c r="M83" s="22"/>
      <c r="N83" s="53"/>
      <c r="O83" s="53"/>
      <c r="P83" s="53"/>
      <c r="Q83" s="66"/>
    </row>
    <row r="84" spans="1:17" ht="16.5" thickTop="1" thickBot="1" x14ac:dyDescent="0.25">
      <c r="A84" s="26" t="s">
        <v>173</v>
      </c>
      <c r="B84" s="173">
        <v>0</v>
      </c>
      <c r="C84" s="174">
        <f>B84/$B$93*100</f>
        <v>0</v>
      </c>
      <c r="D84" s="175">
        <v>0</v>
      </c>
      <c r="E84" s="174">
        <f>D84/$D$93*100</f>
        <v>0</v>
      </c>
      <c r="F84" s="173">
        <v>0</v>
      </c>
      <c r="G84" s="174">
        <f>F84/$F$15*100</f>
        <v>0</v>
      </c>
      <c r="H84" s="162">
        <f>SUM(B84,D84,F84)</f>
        <v>0</v>
      </c>
      <c r="I84" s="168">
        <f>H84/$H$93*100</f>
        <v>0</v>
      </c>
      <c r="L84" s="21"/>
      <c r="M84" s="22"/>
      <c r="N84" s="21"/>
      <c r="O84" s="22"/>
      <c r="P84" s="22"/>
      <c r="Q84" s="66"/>
    </row>
    <row r="85" spans="1:17" ht="16.5" thickTop="1" thickBot="1" x14ac:dyDescent="0.25">
      <c r="A85" s="26" t="s">
        <v>174</v>
      </c>
      <c r="B85" s="173">
        <v>5</v>
      </c>
      <c r="C85" s="174">
        <f t="shared" ref="C85:C92" si="35">B85/$B$93*100</f>
        <v>83.333333333333343</v>
      </c>
      <c r="D85" s="175">
        <v>8</v>
      </c>
      <c r="E85" s="174">
        <f t="shared" ref="E85:E92" si="36">D85/$D$93*100</f>
        <v>61.53846153846154</v>
      </c>
      <c r="F85" s="173">
        <v>0</v>
      </c>
      <c r="G85" s="174">
        <f t="shared" ref="G85:G92" si="37">F85/$F$15*100</f>
        <v>0</v>
      </c>
      <c r="H85" s="162">
        <f t="shared" ref="H85:H92" si="38">SUM(B85,D85,F85)</f>
        <v>13</v>
      </c>
      <c r="I85" s="168">
        <f t="shared" ref="I85:I92" si="39">H85/$H$93*100</f>
        <v>68.421052631578945</v>
      </c>
      <c r="L85" s="21"/>
      <c r="M85" s="22"/>
      <c r="N85" s="21"/>
      <c r="O85" s="22"/>
      <c r="P85" s="22"/>
      <c r="Q85" s="66"/>
    </row>
    <row r="86" spans="1:17" ht="16.5" thickTop="1" thickBot="1" x14ac:dyDescent="0.25">
      <c r="A86" s="26" t="s">
        <v>175</v>
      </c>
      <c r="B86" s="173">
        <v>0</v>
      </c>
      <c r="C86" s="174">
        <f t="shared" si="35"/>
        <v>0</v>
      </c>
      <c r="D86" s="175">
        <v>0</v>
      </c>
      <c r="E86" s="174">
        <f t="shared" si="36"/>
        <v>0</v>
      </c>
      <c r="F86" s="173">
        <v>0</v>
      </c>
      <c r="G86" s="174">
        <f t="shared" si="37"/>
        <v>0</v>
      </c>
      <c r="H86" s="162">
        <f t="shared" si="38"/>
        <v>0</v>
      </c>
      <c r="I86" s="168">
        <f t="shared" si="39"/>
        <v>0</v>
      </c>
      <c r="L86" s="21"/>
      <c r="M86" s="22"/>
      <c r="N86" s="21"/>
      <c r="O86" s="22"/>
      <c r="P86" s="22"/>
      <c r="Q86" s="66"/>
    </row>
    <row r="87" spans="1:17" ht="16.5" thickTop="1" thickBot="1" x14ac:dyDescent="0.25">
      <c r="A87" s="26" t="s">
        <v>176</v>
      </c>
      <c r="B87" s="173">
        <v>0</v>
      </c>
      <c r="C87" s="174">
        <f t="shared" si="35"/>
        <v>0</v>
      </c>
      <c r="D87" s="175">
        <v>0</v>
      </c>
      <c r="E87" s="174">
        <f t="shared" si="36"/>
        <v>0</v>
      </c>
      <c r="F87" s="173">
        <v>0</v>
      </c>
      <c r="G87" s="174">
        <f t="shared" si="37"/>
        <v>0</v>
      </c>
      <c r="H87" s="162">
        <f t="shared" si="38"/>
        <v>0</v>
      </c>
      <c r="I87" s="168">
        <f t="shared" si="39"/>
        <v>0</v>
      </c>
      <c r="L87" s="21"/>
      <c r="M87" s="22"/>
      <c r="N87" s="21"/>
      <c r="O87" s="22"/>
      <c r="P87" s="22"/>
      <c r="Q87" s="66"/>
    </row>
    <row r="88" spans="1:17" ht="16.5" thickTop="1" thickBot="1" x14ac:dyDescent="0.25">
      <c r="A88" s="26" t="s">
        <v>177</v>
      </c>
      <c r="B88" s="173">
        <v>0</v>
      </c>
      <c r="C88" s="174">
        <f t="shared" si="35"/>
        <v>0</v>
      </c>
      <c r="D88" s="175">
        <v>5</v>
      </c>
      <c r="E88" s="174">
        <f t="shared" si="36"/>
        <v>38.461538461538467</v>
      </c>
      <c r="F88" s="173">
        <v>0</v>
      </c>
      <c r="G88" s="174">
        <f t="shared" si="37"/>
        <v>0</v>
      </c>
      <c r="H88" s="162">
        <f t="shared" si="38"/>
        <v>5</v>
      </c>
      <c r="I88" s="168">
        <f t="shared" si="39"/>
        <v>26.315789473684209</v>
      </c>
      <c r="L88" s="21"/>
      <c r="M88" s="22"/>
      <c r="N88" s="21"/>
      <c r="O88" s="22"/>
      <c r="P88" s="22"/>
      <c r="Q88" s="66"/>
    </row>
    <row r="89" spans="1:17" ht="16.5" thickTop="1" thickBot="1" x14ac:dyDescent="0.25">
      <c r="A89" s="26" t="s">
        <v>178</v>
      </c>
      <c r="B89" s="173">
        <v>0</v>
      </c>
      <c r="C89" s="174">
        <f t="shared" si="35"/>
        <v>0</v>
      </c>
      <c r="D89" s="175">
        <v>0</v>
      </c>
      <c r="E89" s="174">
        <f t="shared" si="36"/>
        <v>0</v>
      </c>
      <c r="F89" s="173">
        <v>0</v>
      </c>
      <c r="G89" s="174">
        <f t="shared" si="37"/>
        <v>0</v>
      </c>
      <c r="H89" s="162">
        <f t="shared" si="38"/>
        <v>0</v>
      </c>
      <c r="I89" s="168">
        <f t="shared" si="39"/>
        <v>0</v>
      </c>
      <c r="L89" s="21"/>
      <c r="M89" s="22"/>
      <c r="N89" s="21"/>
      <c r="O89" s="22"/>
      <c r="P89" s="22"/>
      <c r="Q89" s="66"/>
    </row>
    <row r="90" spans="1:17" ht="16.5" thickTop="1" thickBot="1" x14ac:dyDescent="0.25">
      <c r="A90" s="26" t="s">
        <v>179</v>
      </c>
      <c r="B90" s="173">
        <v>0</v>
      </c>
      <c r="C90" s="174">
        <f t="shared" si="35"/>
        <v>0</v>
      </c>
      <c r="D90" s="175">
        <v>0</v>
      </c>
      <c r="E90" s="174">
        <f t="shared" si="36"/>
        <v>0</v>
      </c>
      <c r="F90" s="173">
        <v>0</v>
      </c>
      <c r="G90" s="174">
        <f t="shared" si="37"/>
        <v>0</v>
      </c>
      <c r="H90" s="162">
        <f t="shared" si="38"/>
        <v>0</v>
      </c>
      <c r="I90" s="168">
        <f t="shared" si="39"/>
        <v>0</v>
      </c>
      <c r="L90" s="21"/>
      <c r="M90" s="22"/>
      <c r="N90" s="21"/>
      <c r="O90" s="22"/>
      <c r="P90" s="22"/>
      <c r="Q90" s="66"/>
    </row>
    <row r="91" spans="1:17" ht="16.5" thickTop="1" thickBot="1" x14ac:dyDescent="0.25">
      <c r="A91" s="26" t="s">
        <v>34</v>
      </c>
      <c r="B91" s="173">
        <v>0</v>
      </c>
      <c r="C91" s="174">
        <f t="shared" si="35"/>
        <v>0</v>
      </c>
      <c r="D91" s="175">
        <v>0</v>
      </c>
      <c r="E91" s="174">
        <f t="shared" si="36"/>
        <v>0</v>
      </c>
      <c r="F91" s="173">
        <v>0</v>
      </c>
      <c r="G91" s="174">
        <f t="shared" si="37"/>
        <v>0</v>
      </c>
      <c r="H91" s="162">
        <f t="shared" si="38"/>
        <v>0</v>
      </c>
      <c r="I91" s="168">
        <f t="shared" si="39"/>
        <v>0</v>
      </c>
      <c r="L91" s="21"/>
      <c r="M91" s="22"/>
      <c r="N91" s="21"/>
      <c r="O91" s="22"/>
      <c r="P91" s="22"/>
      <c r="Q91" s="66"/>
    </row>
    <row r="92" spans="1:17" ht="16.5" thickTop="1" thickBot="1" x14ac:dyDescent="0.25">
      <c r="A92" s="26" t="s">
        <v>33</v>
      </c>
      <c r="B92" s="173">
        <v>1</v>
      </c>
      <c r="C92" s="174">
        <f t="shared" si="35"/>
        <v>16.666666666666664</v>
      </c>
      <c r="D92" s="175">
        <v>0</v>
      </c>
      <c r="E92" s="174">
        <f t="shared" si="36"/>
        <v>0</v>
      </c>
      <c r="F92" s="173">
        <v>0</v>
      </c>
      <c r="G92" s="174">
        <f t="shared" si="37"/>
        <v>0</v>
      </c>
      <c r="H92" s="162">
        <f t="shared" si="38"/>
        <v>1</v>
      </c>
      <c r="I92" s="168">
        <f t="shared" si="39"/>
        <v>5.2631578947368416</v>
      </c>
      <c r="L92" s="21"/>
      <c r="M92" s="22"/>
      <c r="N92" s="21"/>
      <c r="O92" s="22"/>
      <c r="P92" s="22"/>
      <c r="Q92" s="66"/>
    </row>
    <row r="93" spans="1:17" ht="20.25" customHeight="1" thickTop="1" thickBot="1" x14ac:dyDescent="0.25">
      <c r="A93" s="159" t="s">
        <v>40</v>
      </c>
      <c r="B93" s="176">
        <f t="shared" ref="B93:I93" si="40">SUM(B84:B92)</f>
        <v>6</v>
      </c>
      <c r="C93" s="177">
        <f t="shared" si="40"/>
        <v>100</v>
      </c>
      <c r="D93" s="176">
        <f t="shared" si="40"/>
        <v>13</v>
      </c>
      <c r="E93" s="177">
        <f t="shared" si="40"/>
        <v>100</v>
      </c>
      <c r="F93" s="176">
        <f t="shared" si="40"/>
        <v>0</v>
      </c>
      <c r="G93" s="177">
        <f t="shared" si="40"/>
        <v>0</v>
      </c>
      <c r="H93" s="165">
        <f t="shared" si="40"/>
        <v>19</v>
      </c>
      <c r="I93" s="169">
        <f t="shared" si="40"/>
        <v>99.999999999999986</v>
      </c>
      <c r="L93" s="21"/>
      <c r="M93" s="22"/>
      <c r="N93" s="21"/>
      <c r="O93" s="22"/>
      <c r="P93" s="22"/>
      <c r="Q93" s="66"/>
    </row>
    <row r="94" spans="1:17" ht="16.5" thickTop="1" thickBot="1" x14ac:dyDescent="0.25">
      <c r="M94" s="66"/>
      <c r="N94" s="21"/>
      <c r="O94" s="22"/>
      <c r="P94" s="22"/>
      <c r="Q94" s="66"/>
    </row>
    <row r="95" spans="1:17" ht="20.100000000000001" customHeight="1" thickTop="1" thickBot="1" x14ac:dyDescent="0.25">
      <c r="A95" s="19" t="s">
        <v>162</v>
      </c>
      <c r="B95" s="294" t="s">
        <v>38</v>
      </c>
      <c r="C95" s="296"/>
      <c r="D95" s="294" t="s">
        <v>39</v>
      </c>
      <c r="E95" s="296"/>
      <c r="F95" s="294" t="s">
        <v>208</v>
      </c>
      <c r="G95" s="296"/>
      <c r="H95" s="264" t="s">
        <v>40</v>
      </c>
      <c r="I95" s="265"/>
      <c r="M95" s="66"/>
      <c r="N95" s="21"/>
      <c r="O95" s="22"/>
      <c r="P95" s="22"/>
      <c r="Q95" s="66"/>
    </row>
    <row r="96" spans="1:17" ht="16.5" thickTop="1" thickBot="1" x14ac:dyDescent="0.25">
      <c r="A96" s="54"/>
      <c r="B96" s="107" t="s">
        <v>171</v>
      </c>
      <c r="C96" s="107" t="s">
        <v>172</v>
      </c>
      <c r="D96" s="107" t="s">
        <v>171</v>
      </c>
      <c r="E96" s="107" t="s">
        <v>172</v>
      </c>
      <c r="F96" s="107" t="s">
        <v>171</v>
      </c>
      <c r="G96" s="107" t="s">
        <v>172</v>
      </c>
      <c r="H96" s="94" t="s">
        <v>171</v>
      </c>
      <c r="I96" s="94" t="s">
        <v>172</v>
      </c>
      <c r="M96" s="66"/>
      <c r="N96" s="21"/>
      <c r="O96" s="22"/>
      <c r="P96" s="22"/>
      <c r="Q96" s="66"/>
    </row>
    <row r="97" spans="1:17" ht="16.5" thickTop="1" thickBot="1" x14ac:dyDescent="0.25">
      <c r="A97" s="26" t="s">
        <v>173</v>
      </c>
      <c r="B97" s="173">
        <v>15</v>
      </c>
      <c r="C97" s="174">
        <f>B97/$B$106*100</f>
        <v>6.9767441860465116</v>
      </c>
      <c r="D97" s="175">
        <v>1</v>
      </c>
      <c r="E97" s="174">
        <f>D97/$D$106*100</f>
        <v>2.5</v>
      </c>
      <c r="F97" s="173">
        <v>0</v>
      </c>
      <c r="G97" s="174">
        <f>IFERROR(F97/$F$106*100,0)</f>
        <v>0</v>
      </c>
      <c r="H97" s="88">
        <f>SUM(B97,D97,F97)</f>
        <v>16</v>
      </c>
      <c r="I97" s="89">
        <f>H97/$H$106*100</f>
        <v>6.2745098039215685</v>
      </c>
      <c r="M97" s="66"/>
      <c r="N97" s="21"/>
      <c r="O97" s="22"/>
      <c r="P97" s="22"/>
      <c r="Q97" s="66"/>
    </row>
    <row r="98" spans="1:17" ht="16.5" thickTop="1" thickBot="1" x14ac:dyDescent="0.25">
      <c r="A98" s="26" t="s">
        <v>174</v>
      </c>
      <c r="B98" s="173">
        <v>142</v>
      </c>
      <c r="C98" s="174">
        <f t="shared" ref="C98:C105" si="41">B98/$B$106*100</f>
        <v>66.04651162790698</v>
      </c>
      <c r="D98" s="175">
        <v>21</v>
      </c>
      <c r="E98" s="174">
        <f t="shared" ref="E98:E105" si="42">D98/$D$106*100</f>
        <v>52.5</v>
      </c>
      <c r="F98" s="173">
        <v>0</v>
      </c>
      <c r="G98" s="174">
        <f t="shared" ref="G98:G105" si="43">IFERROR(F98/$F$106*100,0)</f>
        <v>0</v>
      </c>
      <c r="H98" s="88">
        <f t="shared" ref="H98:H105" si="44">SUM(B98,D98,F98)</f>
        <v>163</v>
      </c>
      <c r="I98" s="89">
        <f t="shared" ref="I98:I105" si="45">H98/$H$106*100</f>
        <v>63.921568627450974</v>
      </c>
      <c r="M98" s="66"/>
      <c r="N98" s="21"/>
      <c r="O98" s="22"/>
      <c r="P98" s="22"/>
      <c r="Q98" s="66"/>
    </row>
    <row r="99" spans="1:17" ht="16.5" thickTop="1" thickBot="1" x14ac:dyDescent="0.25">
      <c r="A99" s="26" t="s">
        <v>175</v>
      </c>
      <c r="B99" s="173">
        <v>7</v>
      </c>
      <c r="C99" s="174">
        <f t="shared" si="41"/>
        <v>3.2558139534883721</v>
      </c>
      <c r="D99" s="175">
        <v>3</v>
      </c>
      <c r="E99" s="174">
        <f t="shared" si="42"/>
        <v>7.5</v>
      </c>
      <c r="F99" s="173">
        <v>0</v>
      </c>
      <c r="G99" s="174">
        <f t="shared" si="43"/>
        <v>0</v>
      </c>
      <c r="H99" s="88">
        <f t="shared" si="44"/>
        <v>10</v>
      </c>
      <c r="I99" s="89">
        <f t="shared" si="45"/>
        <v>3.9215686274509802</v>
      </c>
      <c r="M99" s="66"/>
      <c r="N99" s="21"/>
      <c r="O99" s="22"/>
      <c r="P99" s="22"/>
      <c r="Q99" s="66"/>
    </row>
    <row r="100" spans="1:17" ht="16.5" thickTop="1" thickBot="1" x14ac:dyDescent="0.25">
      <c r="A100" s="26" t="s">
        <v>176</v>
      </c>
      <c r="B100" s="173">
        <v>0</v>
      </c>
      <c r="C100" s="174">
        <f t="shared" si="41"/>
        <v>0</v>
      </c>
      <c r="D100" s="175">
        <v>0</v>
      </c>
      <c r="E100" s="174">
        <f t="shared" si="42"/>
        <v>0</v>
      </c>
      <c r="F100" s="173">
        <v>0</v>
      </c>
      <c r="G100" s="174">
        <f t="shared" si="43"/>
        <v>0</v>
      </c>
      <c r="H100" s="88">
        <f t="shared" si="44"/>
        <v>0</v>
      </c>
      <c r="I100" s="89">
        <f t="shared" si="45"/>
        <v>0</v>
      </c>
      <c r="M100" s="66"/>
      <c r="N100" s="21"/>
      <c r="O100" s="22"/>
      <c r="P100" s="22"/>
      <c r="Q100" s="66"/>
    </row>
    <row r="101" spans="1:17" ht="16.5" thickTop="1" thickBot="1" x14ac:dyDescent="0.25">
      <c r="A101" s="26" t="s">
        <v>177</v>
      </c>
      <c r="B101" s="173">
        <v>38</v>
      </c>
      <c r="C101" s="174">
        <f t="shared" si="41"/>
        <v>17.674418604651162</v>
      </c>
      <c r="D101" s="175">
        <v>13</v>
      </c>
      <c r="E101" s="174">
        <f t="shared" si="42"/>
        <v>32.5</v>
      </c>
      <c r="F101" s="173">
        <v>0</v>
      </c>
      <c r="G101" s="174">
        <f t="shared" si="43"/>
        <v>0</v>
      </c>
      <c r="H101" s="88">
        <f t="shared" si="44"/>
        <v>51</v>
      </c>
      <c r="I101" s="89">
        <f t="shared" si="45"/>
        <v>20</v>
      </c>
      <c r="M101" s="66"/>
      <c r="N101" s="21"/>
      <c r="O101" s="22"/>
      <c r="P101" s="22"/>
      <c r="Q101" s="66"/>
    </row>
    <row r="102" spans="1:17" ht="16.5" thickTop="1" thickBot="1" x14ac:dyDescent="0.25">
      <c r="A102" s="26" t="s">
        <v>178</v>
      </c>
      <c r="B102" s="173">
        <v>5</v>
      </c>
      <c r="C102" s="174">
        <f t="shared" si="41"/>
        <v>2.3255813953488373</v>
      </c>
      <c r="D102" s="175">
        <v>0</v>
      </c>
      <c r="E102" s="174">
        <f t="shared" si="42"/>
        <v>0</v>
      </c>
      <c r="F102" s="173">
        <v>0</v>
      </c>
      <c r="G102" s="174">
        <f t="shared" si="43"/>
        <v>0</v>
      </c>
      <c r="H102" s="88">
        <f t="shared" si="44"/>
        <v>5</v>
      </c>
      <c r="I102" s="89">
        <f t="shared" si="45"/>
        <v>1.9607843137254901</v>
      </c>
      <c r="M102" s="66"/>
      <c r="N102" s="21"/>
      <c r="O102" s="22"/>
      <c r="P102" s="22"/>
      <c r="Q102" s="66"/>
    </row>
    <row r="103" spans="1:17" ht="16.5" thickTop="1" thickBot="1" x14ac:dyDescent="0.25">
      <c r="A103" s="26" t="s">
        <v>179</v>
      </c>
      <c r="B103" s="173">
        <v>4</v>
      </c>
      <c r="C103" s="174">
        <f t="shared" si="41"/>
        <v>1.8604651162790697</v>
      </c>
      <c r="D103" s="175">
        <v>1</v>
      </c>
      <c r="E103" s="174">
        <f t="shared" si="42"/>
        <v>2.5</v>
      </c>
      <c r="F103" s="173">
        <v>0</v>
      </c>
      <c r="G103" s="174">
        <f t="shared" si="43"/>
        <v>0</v>
      </c>
      <c r="H103" s="88">
        <f t="shared" si="44"/>
        <v>5</v>
      </c>
      <c r="I103" s="89">
        <f t="shared" si="45"/>
        <v>1.9607843137254901</v>
      </c>
      <c r="M103" s="66"/>
      <c r="N103" s="21"/>
      <c r="O103" s="22"/>
      <c r="P103" s="22"/>
      <c r="Q103" s="66"/>
    </row>
    <row r="104" spans="1:17" ht="16.5" thickTop="1" thickBot="1" x14ac:dyDescent="0.25">
      <c r="A104" s="26" t="s">
        <v>34</v>
      </c>
      <c r="B104" s="173">
        <v>2</v>
      </c>
      <c r="C104" s="174">
        <f t="shared" si="41"/>
        <v>0.93023255813953487</v>
      </c>
      <c r="D104" s="175">
        <v>0</v>
      </c>
      <c r="E104" s="174">
        <f t="shared" si="42"/>
        <v>0</v>
      </c>
      <c r="F104" s="173">
        <v>0</v>
      </c>
      <c r="G104" s="174">
        <f t="shared" si="43"/>
        <v>0</v>
      </c>
      <c r="H104" s="88">
        <f t="shared" si="44"/>
        <v>2</v>
      </c>
      <c r="I104" s="89">
        <f t="shared" si="45"/>
        <v>0.78431372549019607</v>
      </c>
      <c r="M104" s="66"/>
      <c r="N104" s="21"/>
      <c r="O104" s="22"/>
      <c r="P104" s="22"/>
      <c r="Q104" s="66"/>
    </row>
    <row r="105" spans="1:17" ht="16.5" thickTop="1" thickBot="1" x14ac:dyDescent="0.25">
      <c r="A105" s="26" t="s">
        <v>33</v>
      </c>
      <c r="B105" s="173">
        <v>2</v>
      </c>
      <c r="C105" s="174">
        <f t="shared" si="41"/>
        <v>0.93023255813953487</v>
      </c>
      <c r="D105" s="175">
        <v>1</v>
      </c>
      <c r="E105" s="174">
        <f t="shared" si="42"/>
        <v>2.5</v>
      </c>
      <c r="F105" s="173">
        <v>0</v>
      </c>
      <c r="G105" s="174">
        <f t="shared" si="43"/>
        <v>0</v>
      </c>
      <c r="H105" s="88">
        <f t="shared" si="44"/>
        <v>3</v>
      </c>
      <c r="I105" s="89">
        <f t="shared" si="45"/>
        <v>1.1764705882352942</v>
      </c>
      <c r="M105" s="66"/>
      <c r="N105" s="21"/>
      <c r="O105" s="22"/>
      <c r="P105" s="22"/>
      <c r="Q105" s="66"/>
    </row>
    <row r="106" spans="1:17" ht="20.25" customHeight="1" thickTop="1" thickBot="1" x14ac:dyDescent="0.25">
      <c r="A106" s="159" t="s">
        <v>40</v>
      </c>
      <c r="B106" s="176">
        <f t="shared" ref="B106:I106" si="46">SUM(B97:B105)</f>
        <v>215</v>
      </c>
      <c r="C106" s="177">
        <f t="shared" si="46"/>
        <v>100.00000000000001</v>
      </c>
      <c r="D106" s="176">
        <f t="shared" si="46"/>
        <v>40</v>
      </c>
      <c r="E106" s="177">
        <f t="shared" si="46"/>
        <v>100</v>
      </c>
      <c r="F106" s="176">
        <f t="shared" si="46"/>
        <v>0</v>
      </c>
      <c r="G106" s="177">
        <f t="shared" si="46"/>
        <v>0</v>
      </c>
      <c r="H106" s="92">
        <f t="shared" si="46"/>
        <v>255</v>
      </c>
      <c r="I106" s="93">
        <f t="shared" si="46"/>
        <v>99.999999999999972</v>
      </c>
      <c r="M106" s="66"/>
      <c r="N106" s="21"/>
      <c r="O106" s="22"/>
      <c r="P106" s="22"/>
      <c r="Q106" s="66"/>
    </row>
    <row r="107" spans="1:17" ht="15.75" thickTop="1" thickBot="1" x14ac:dyDescent="0.25"/>
    <row r="108" spans="1:17" ht="20.100000000000001" customHeight="1" thickTop="1" thickBot="1" x14ac:dyDescent="0.25">
      <c r="A108" s="19" t="s">
        <v>204</v>
      </c>
      <c r="B108" s="294" t="s">
        <v>38</v>
      </c>
      <c r="C108" s="296"/>
      <c r="D108" s="294" t="s">
        <v>39</v>
      </c>
      <c r="E108" s="296"/>
      <c r="F108" s="294" t="s">
        <v>208</v>
      </c>
      <c r="G108" s="296"/>
      <c r="H108" s="264" t="s">
        <v>40</v>
      </c>
      <c r="I108" s="265"/>
      <c r="M108" s="66"/>
      <c r="N108" s="21"/>
      <c r="O108" s="22"/>
      <c r="P108" s="22"/>
      <c r="Q108" s="66"/>
    </row>
    <row r="109" spans="1:17" ht="16.5" thickTop="1" thickBot="1" x14ac:dyDescent="0.25">
      <c r="A109" s="54"/>
      <c r="B109" s="107" t="s">
        <v>171</v>
      </c>
      <c r="C109" s="107" t="s">
        <v>172</v>
      </c>
      <c r="D109" s="107" t="s">
        <v>171</v>
      </c>
      <c r="E109" s="107" t="s">
        <v>172</v>
      </c>
      <c r="F109" s="107" t="s">
        <v>171</v>
      </c>
      <c r="G109" s="107" t="s">
        <v>172</v>
      </c>
      <c r="H109" s="94" t="s">
        <v>171</v>
      </c>
      <c r="I109" s="94" t="s">
        <v>172</v>
      </c>
      <c r="M109" s="66"/>
      <c r="N109" s="21"/>
      <c r="O109" s="22"/>
      <c r="P109" s="22"/>
      <c r="Q109" s="66"/>
    </row>
    <row r="110" spans="1:17" ht="16.5" thickTop="1" thickBot="1" x14ac:dyDescent="0.25">
      <c r="A110" s="26" t="s">
        <v>173</v>
      </c>
      <c r="B110" s="173">
        <v>2</v>
      </c>
      <c r="C110" s="174">
        <f>B110/$B$119*100</f>
        <v>28.571428571428569</v>
      </c>
      <c r="D110" s="175">
        <v>0</v>
      </c>
      <c r="E110" s="174">
        <f>D110/$D$119*100</f>
        <v>0</v>
      </c>
      <c r="F110" s="173">
        <v>0</v>
      </c>
      <c r="G110" s="174">
        <f>IFERROR(F110/$F$119*100,0)</f>
        <v>0</v>
      </c>
      <c r="H110" s="162">
        <f>SUM(B110,D110,F110)</f>
        <v>2</v>
      </c>
      <c r="I110" s="168">
        <f>H110/$H$119*100</f>
        <v>22.222222222222221</v>
      </c>
      <c r="M110" s="66"/>
      <c r="N110" s="21"/>
      <c r="O110" s="22"/>
      <c r="P110" s="22"/>
      <c r="Q110" s="66"/>
    </row>
    <row r="111" spans="1:17" ht="16.5" thickTop="1" thickBot="1" x14ac:dyDescent="0.25">
      <c r="A111" s="26" t="s">
        <v>174</v>
      </c>
      <c r="B111" s="173">
        <v>4</v>
      </c>
      <c r="C111" s="174">
        <f t="shared" ref="C111:C118" si="47">B111/$B$119*100</f>
        <v>57.142857142857139</v>
      </c>
      <c r="D111" s="175">
        <v>2</v>
      </c>
      <c r="E111" s="174">
        <f t="shared" ref="E111:E118" si="48">D111/$D$119*100</f>
        <v>100</v>
      </c>
      <c r="F111" s="173">
        <v>0</v>
      </c>
      <c r="G111" s="174">
        <f t="shared" ref="G111:G118" si="49">IFERROR(F111/$F$119*100,0)</f>
        <v>0</v>
      </c>
      <c r="H111" s="162">
        <f t="shared" ref="H111:H118" si="50">SUM(B111,D111,F111)</f>
        <v>6</v>
      </c>
      <c r="I111" s="168">
        <f t="shared" ref="I111:I118" si="51">H111/$H$119*100</f>
        <v>66.666666666666657</v>
      </c>
      <c r="M111" s="66"/>
      <c r="N111" s="21"/>
      <c r="O111" s="22"/>
      <c r="P111" s="22"/>
      <c r="Q111" s="66"/>
    </row>
    <row r="112" spans="1:17" ht="16.5" thickTop="1" thickBot="1" x14ac:dyDescent="0.25">
      <c r="A112" s="26" t="s">
        <v>175</v>
      </c>
      <c r="B112" s="173">
        <v>0</v>
      </c>
      <c r="C112" s="174">
        <f t="shared" si="47"/>
        <v>0</v>
      </c>
      <c r="D112" s="175">
        <v>0</v>
      </c>
      <c r="E112" s="174">
        <f t="shared" si="48"/>
        <v>0</v>
      </c>
      <c r="F112" s="173">
        <v>0</v>
      </c>
      <c r="G112" s="174">
        <f t="shared" si="49"/>
        <v>0</v>
      </c>
      <c r="H112" s="162">
        <f t="shared" si="50"/>
        <v>0</v>
      </c>
      <c r="I112" s="168">
        <f t="shared" si="51"/>
        <v>0</v>
      </c>
      <c r="M112" s="66"/>
      <c r="N112" s="21"/>
      <c r="O112" s="22"/>
      <c r="P112" s="22"/>
      <c r="Q112" s="66"/>
    </row>
    <row r="113" spans="1:17" ht="16.5" thickTop="1" thickBot="1" x14ac:dyDescent="0.25">
      <c r="A113" s="26" t="s">
        <v>176</v>
      </c>
      <c r="B113" s="173">
        <v>0</v>
      </c>
      <c r="C113" s="174">
        <f t="shared" si="47"/>
        <v>0</v>
      </c>
      <c r="D113" s="175">
        <v>0</v>
      </c>
      <c r="E113" s="174">
        <f t="shared" si="48"/>
        <v>0</v>
      </c>
      <c r="F113" s="173">
        <v>0</v>
      </c>
      <c r="G113" s="174">
        <f t="shared" si="49"/>
        <v>0</v>
      </c>
      <c r="H113" s="162">
        <f t="shared" si="50"/>
        <v>0</v>
      </c>
      <c r="I113" s="168">
        <f t="shared" si="51"/>
        <v>0</v>
      </c>
      <c r="M113" s="66"/>
      <c r="N113" s="21"/>
      <c r="O113" s="22"/>
      <c r="P113" s="22"/>
      <c r="Q113" s="66"/>
    </row>
    <row r="114" spans="1:17" ht="16.5" thickTop="1" thickBot="1" x14ac:dyDescent="0.25">
      <c r="A114" s="26" t="s">
        <v>177</v>
      </c>
      <c r="B114" s="173">
        <v>0</v>
      </c>
      <c r="C114" s="174">
        <f t="shared" si="47"/>
        <v>0</v>
      </c>
      <c r="D114" s="175">
        <v>0</v>
      </c>
      <c r="E114" s="174">
        <f t="shared" si="48"/>
        <v>0</v>
      </c>
      <c r="F114" s="173">
        <v>0</v>
      </c>
      <c r="G114" s="174">
        <f t="shared" si="49"/>
        <v>0</v>
      </c>
      <c r="H114" s="162">
        <f t="shared" si="50"/>
        <v>0</v>
      </c>
      <c r="I114" s="168">
        <f t="shared" si="51"/>
        <v>0</v>
      </c>
      <c r="M114" s="66"/>
      <c r="N114" s="21"/>
      <c r="O114" s="22"/>
      <c r="P114" s="22"/>
      <c r="Q114" s="66"/>
    </row>
    <row r="115" spans="1:17" ht="16.5" thickTop="1" thickBot="1" x14ac:dyDescent="0.25">
      <c r="A115" s="26" t="s">
        <v>178</v>
      </c>
      <c r="B115" s="173">
        <v>0</v>
      </c>
      <c r="C115" s="174">
        <f t="shared" si="47"/>
        <v>0</v>
      </c>
      <c r="D115" s="175">
        <v>0</v>
      </c>
      <c r="E115" s="174">
        <f t="shared" si="48"/>
        <v>0</v>
      </c>
      <c r="F115" s="173">
        <v>0</v>
      </c>
      <c r="G115" s="174">
        <f t="shared" si="49"/>
        <v>0</v>
      </c>
      <c r="H115" s="162">
        <f t="shared" si="50"/>
        <v>0</v>
      </c>
      <c r="I115" s="168">
        <f t="shared" si="51"/>
        <v>0</v>
      </c>
      <c r="M115" s="66"/>
      <c r="N115" s="21"/>
      <c r="O115" s="22"/>
      <c r="P115" s="22"/>
      <c r="Q115" s="66"/>
    </row>
    <row r="116" spans="1:17" ht="16.5" thickTop="1" thickBot="1" x14ac:dyDescent="0.25">
      <c r="A116" s="26" t="s">
        <v>179</v>
      </c>
      <c r="B116" s="173">
        <v>0</v>
      </c>
      <c r="C116" s="174">
        <f t="shared" si="47"/>
        <v>0</v>
      </c>
      <c r="D116" s="175">
        <v>0</v>
      </c>
      <c r="E116" s="174">
        <f t="shared" si="48"/>
        <v>0</v>
      </c>
      <c r="F116" s="173">
        <v>0</v>
      </c>
      <c r="G116" s="174">
        <f t="shared" si="49"/>
        <v>0</v>
      </c>
      <c r="H116" s="162">
        <f t="shared" si="50"/>
        <v>0</v>
      </c>
      <c r="I116" s="168">
        <f t="shared" si="51"/>
        <v>0</v>
      </c>
      <c r="M116" s="66"/>
      <c r="N116" s="21"/>
      <c r="O116" s="22"/>
      <c r="P116" s="22"/>
      <c r="Q116" s="66"/>
    </row>
    <row r="117" spans="1:17" ht="16.5" thickTop="1" thickBot="1" x14ac:dyDescent="0.25">
      <c r="A117" s="26" t="s">
        <v>34</v>
      </c>
      <c r="B117" s="173">
        <v>0</v>
      </c>
      <c r="C117" s="174">
        <f t="shared" si="47"/>
        <v>0</v>
      </c>
      <c r="D117" s="175">
        <v>0</v>
      </c>
      <c r="E117" s="174">
        <f t="shared" si="48"/>
        <v>0</v>
      </c>
      <c r="F117" s="173">
        <v>0</v>
      </c>
      <c r="G117" s="174">
        <f t="shared" si="49"/>
        <v>0</v>
      </c>
      <c r="H117" s="162">
        <f t="shared" si="50"/>
        <v>0</v>
      </c>
      <c r="I117" s="168">
        <f t="shared" si="51"/>
        <v>0</v>
      </c>
      <c r="M117" s="66"/>
      <c r="N117" s="21"/>
      <c r="O117" s="22"/>
      <c r="P117" s="22"/>
      <c r="Q117" s="66"/>
    </row>
    <row r="118" spans="1:17" ht="16.5" thickTop="1" thickBot="1" x14ac:dyDescent="0.25">
      <c r="A118" s="26" t="s">
        <v>33</v>
      </c>
      <c r="B118" s="173">
        <v>1</v>
      </c>
      <c r="C118" s="174">
        <f t="shared" si="47"/>
        <v>14.285714285714285</v>
      </c>
      <c r="D118" s="175">
        <v>0</v>
      </c>
      <c r="E118" s="174">
        <f t="shared" si="48"/>
        <v>0</v>
      </c>
      <c r="F118" s="173">
        <v>0</v>
      </c>
      <c r="G118" s="174">
        <f t="shared" si="49"/>
        <v>0</v>
      </c>
      <c r="H118" s="162">
        <f t="shared" si="50"/>
        <v>1</v>
      </c>
      <c r="I118" s="168">
        <f t="shared" si="51"/>
        <v>11.111111111111111</v>
      </c>
      <c r="M118" s="66"/>
      <c r="N118" s="21"/>
      <c r="O118" s="22"/>
      <c r="P118" s="22"/>
      <c r="Q118" s="66"/>
    </row>
    <row r="119" spans="1:17" ht="20.25" customHeight="1" thickTop="1" thickBot="1" x14ac:dyDescent="0.25">
      <c r="A119" s="159" t="s">
        <v>40</v>
      </c>
      <c r="B119" s="176">
        <f t="shared" ref="B119:I119" si="52">SUM(B110:B118)</f>
        <v>7</v>
      </c>
      <c r="C119" s="177">
        <f t="shared" si="52"/>
        <v>100</v>
      </c>
      <c r="D119" s="176">
        <f t="shared" si="52"/>
        <v>2</v>
      </c>
      <c r="E119" s="177">
        <f t="shared" si="52"/>
        <v>100</v>
      </c>
      <c r="F119" s="176">
        <f t="shared" si="52"/>
        <v>0</v>
      </c>
      <c r="G119" s="177">
        <f t="shared" si="52"/>
        <v>0</v>
      </c>
      <c r="H119" s="165">
        <f t="shared" si="52"/>
        <v>9</v>
      </c>
      <c r="I119" s="169">
        <f t="shared" si="52"/>
        <v>100</v>
      </c>
      <c r="M119" s="66"/>
      <c r="N119" s="21"/>
      <c r="O119" s="22"/>
      <c r="P119" s="22"/>
      <c r="Q119" s="66"/>
    </row>
    <row r="120" spans="1:17" ht="15.75" thickTop="1" thickBot="1" x14ac:dyDescent="0.25"/>
    <row r="121" spans="1:17" ht="20.100000000000001" customHeight="1" thickTop="1" thickBot="1" x14ac:dyDescent="0.25">
      <c r="A121" s="19" t="s">
        <v>165</v>
      </c>
      <c r="B121" s="294" t="s">
        <v>38</v>
      </c>
      <c r="C121" s="296"/>
      <c r="D121" s="294" t="s">
        <v>39</v>
      </c>
      <c r="E121" s="296"/>
      <c r="F121" s="294" t="s">
        <v>208</v>
      </c>
      <c r="G121" s="296"/>
      <c r="H121" s="264" t="s">
        <v>40</v>
      </c>
      <c r="I121" s="265"/>
      <c r="M121" s="66"/>
      <c r="N121" s="21"/>
      <c r="O121" s="22"/>
      <c r="P121" s="22"/>
      <c r="Q121" s="66"/>
    </row>
    <row r="122" spans="1:17" ht="16.5" thickTop="1" thickBot="1" x14ac:dyDescent="0.25">
      <c r="A122" s="54"/>
      <c r="B122" s="107" t="s">
        <v>171</v>
      </c>
      <c r="C122" s="107" t="s">
        <v>172</v>
      </c>
      <c r="D122" s="107" t="s">
        <v>171</v>
      </c>
      <c r="E122" s="107" t="s">
        <v>172</v>
      </c>
      <c r="F122" s="107" t="s">
        <v>171</v>
      </c>
      <c r="G122" s="107" t="s">
        <v>172</v>
      </c>
      <c r="H122" s="94" t="s">
        <v>171</v>
      </c>
      <c r="I122" s="94" t="s">
        <v>172</v>
      </c>
      <c r="M122" s="66"/>
      <c r="N122" s="21"/>
      <c r="O122" s="22"/>
      <c r="P122" s="22"/>
      <c r="Q122" s="66"/>
    </row>
    <row r="123" spans="1:17" ht="16.5" thickTop="1" thickBot="1" x14ac:dyDescent="0.25">
      <c r="A123" s="26" t="s">
        <v>173</v>
      </c>
      <c r="B123" s="173">
        <v>1</v>
      </c>
      <c r="C123" s="174">
        <f>B123/$B$132*100</f>
        <v>20</v>
      </c>
      <c r="D123" s="175">
        <v>0</v>
      </c>
      <c r="E123" s="174">
        <f>D123/$D$132*100</f>
        <v>0</v>
      </c>
      <c r="F123" s="173">
        <v>0</v>
      </c>
      <c r="G123" s="174">
        <f>IFERROR(F123/$F$132*100,0)</f>
        <v>0</v>
      </c>
      <c r="H123" s="162">
        <f>SUM(B123,D123,F123)</f>
        <v>1</v>
      </c>
      <c r="I123" s="168">
        <f>H123/$H$132*100</f>
        <v>9.0909090909090917</v>
      </c>
      <c r="M123" s="66"/>
      <c r="N123" s="21"/>
      <c r="O123" s="22"/>
      <c r="P123" s="22"/>
      <c r="Q123" s="66"/>
    </row>
    <row r="124" spans="1:17" ht="16.5" thickTop="1" thickBot="1" x14ac:dyDescent="0.25">
      <c r="A124" s="26" t="s">
        <v>174</v>
      </c>
      <c r="B124" s="173">
        <v>2</v>
      </c>
      <c r="C124" s="174">
        <f t="shared" ref="C124:C131" si="53">B124/$B$132*100</f>
        <v>40</v>
      </c>
      <c r="D124" s="175">
        <v>3</v>
      </c>
      <c r="E124" s="174">
        <f t="shared" ref="E124:E131" si="54">D124/$D$132*100</f>
        <v>50</v>
      </c>
      <c r="F124" s="173">
        <v>0</v>
      </c>
      <c r="G124" s="174">
        <f t="shared" ref="G124:G131" si="55">IFERROR(F124/$F$132*100,0)</f>
        <v>0</v>
      </c>
      <c r="H124" s="162">
        <f t="shared" ref="H124:H131" si="56">SUM(B124,D124,F124)</f>
        <v>5</v>
      </c>
      <c r="I124" s="168">
        <f t="shared" ref="I124:I131" si="57">H124/$H$132*100</f>
        <v>45.454545454545453</v>
      </c>
      <c r="M124" s="66"/>
      <c r="N124" s="21"/>
      <c r="O124" s="22"/>
      <c r="P124" s="22"/>
      <c r="Q124" s="66"/>
    </row>
    <row r="125" spans="1:17" ht="16.5" thickTop="1" thickBot="1" x14ac:dyDescent="0.25">
      <c r="A125" s="26" t="s">
        <v>175</v>
      </c>
      <c r="B125" s="173">
        <v>0</v>
      </c>
      <c r="C125" s="174">
        <f t="shared" si="53"/>
        <v>0</v>
      </c>
      <c r="D125" s="175">
        <v>1</v>
      </c>
      <c r="E125" s="174">
        <f t="shared" si="54"/>
        <v>16.666666666666664</v>
      </c>
      <c r="F125" s="173">
        <v>0</v>
      </c>
      <c r="G125" s="174">
        <f t="shared" si="55"/>
        <v>0</v>
      </c>
      <c r="H125" s="162">
        <f t="shared" si="56"/>
        <v>1</v>
      </c>
      <c r="I125" s="168">
        <f t="shared" si="57"/>
        <v>9.0909090909090917</v>
      </c>
      <c r="M125" s="66"/>
      <c r="N125" s="21"/>
      <c r="O125" s="22"/>
      <c r="P125" s="22"/>
      <c r="Q125" s="66"/>
    </row>
    <row r="126" spans="1:17" ht="16.5" thickTop="1" thickBot="1" x14ac:dyDescent="0.25">
      <c r="A126" s="26" t="s">
        <v>176</v>
      </c>
      <c r="B126" s="173">
        <v>0</v>
      </c>
      <c r="C126" s="174">
        <f t="shared" si="53"/>
        <v>0</v>
      </c>
      <c r="D126" s="175">
        <v>0</v>
      </c>
      <c r="E126" s="174">
        <f t="shared" si="54"/>
        <v>0</v>
      </c>
      <c r="F126" s="173">
        <v>0</v>
      </c>
      <c r="G126" s="174">
        <f t="shared" si="55"/>
        <v>0</v>
      </c>
      <c r="H126" s="162">
        <f t="shared" si="56"/>
        <v>0</v>
      </c>
      <c r="I126" s="168">
        <f t="shared" si="57"/>
        <v>0</v>
      </c>
      <c r="M126" s="66"/>
      <c r="N126" s="21"/>
      <c r="O126" s="22"/>
      <c r="P126" s="22"/>
      <c r="Q126" s="66"/>
    </row>
    <row r="127" spans="1:17" ht="16.5" thickTop="1" thickBot="1" x14ac:dyDescent="0.25">
      <c r="A127" s="26" t="s">
        <v>177</v>
      </c>
      <c r="B127" s="173">
        <v>0</v>
      </c>
      <c r="C127" s="174">
        <f t="shared" si="53"/>
        <v>0</v>
      </c>
      <c r="D127" s="175">
        <v>2</v>
      </c>
      <c r="E127" s="174">
        <f t="shared" si="54"/>
        <v>33.333333333333329</v>
      </c>
      <c r="F127" s="173">
        <v>0</v>
      </c>
      <c r="G127" s="174">
        <f t="shared" si="55"/>
        <v>0</v>
      </c>
      <c r="H127" s="162">
        <f t="shared" si="56"/>
        <v>2</v>
      </c>
      <c r="I127" s="168">
        <f t="shared" si="57"/>
        <v>18.181818181818183</v>
      </c>
      <c r="M127" s="66"/>
      <c r="N127" s="21"/>
      <c r="O127" s="22"/>
      <c r="P127" s="22"/>
      <c r="Q127" s="66"/>
    </row>
    <row r="128" spans="1:17" ht="16.5" thickTop="1" thickBot="1" x14ac:dyDescent="0.25">
      <c r="A128" s="26" t="s">
        <v>178</v>
      </c>
      <c r="B128" s="173">
        <v>0</v>
      </c>
      <c r="C128" s="174">
        <f t="shared" si="53"/>
        <v>0</v>
      </c>
      <c r="D128" s="175">
        <v>0</v>
      </c>
      <c r="E128" s="174">
        <f t="shared" si="54"/>
        <v>0</v>
      </c>
      <c r="F128" s="173">
        <v>0</v>
      </c>
      <c r="G128" s="174">
        <f t="shared" si="55"/>
        <v>0</v>
      </c>
      <c r="H128" s="162">
        <f t="shared" si="56"/>
        <v>0</v>
      </c>
      <c r="I128" s="168">
        <f t="shared" si="57"/>
        <v>0</v>
      </c>
      <c r="M128" s="66"/>
      <c r="N128" s="21"/>
      <c r="O128" s="22"/>
      <c r="P128" s="22"/>
      <c r="Q128" s="66"/>
    </row>
    <row r="129" spans="1:17" ht="16.5" thickTop="1" thickBot="1" x14ac:dyDescent="0.25">
      <c r="A129" s="26" t="s">
        <v>179</v>
      </c>
      <c r="B129" s="173">
        <v>0</v>
      </c>
      <c r="C129" s="174">
        <f t="shared" si="53"/>
        <v>0</v>
      </c>
      <c r="D129" s="175">
        <v>0</v>
      </c>
      <c r="E129" s="174">
        <f t="shared" si="54"/>
        <v>0</v>
      </c>
      <c r="F129" s="173">
        <v>0</v>
      </c>
      <c r="G129" s="174">
        <f t="shared" si="55"/>
        <v>0</v>
      </c>
      <c r="H129" s="162">
        <f t="shared" si="56"/>
        <v>0</v>
      </c>
      <c r="I129" s="168">
        <f t="shared" si="57"/>
        <v>0</v>
      </c>
      <c r="M129" s="66"/>
      <c r="N129" s="21"/>
      <c r="O129" s="22"/>
      <c r="P129" s="22"/>
      <c r="Q129" s="66"/>
    </row>
    <row r="130" spans="1:17" ht="16.5" thickTop="1" thickBot="1" x14ac:dyDescent="0.25">
      <c r="A130" s="26" t="s">
        <v>34</v>
      </c>
      <c r="B130" s="173">
        <v>0</v>
      </c>
      <c r="C130" s="174">
        <f t="shared" si="53"/>
        <v>0</v>
      </c>
      <c r="D130" s="175">
        <v>0</v>
      </c>
      <c r="E130" s="174">
        <f t="shared" si="54"/>
        <v>0</v>
      </c>
      <c r="F130" s="173">
        <v>0</v>
      </c>
      <c r="G130" s="174">
        <f t="shared" si="55"/>
        <v>0</v>
      </c>
      <c r="H130" s="162">
        <f t="shared" si="56"/>
        <v>0</v>
      </c>
      <c r="I130" s="168">
        <f t="shared" si="57"/>
        <v>0</v>
      </c>
      <c r="M130" s="66"/>
      <c r="N130" s="21"/>
      <c r="O130" s="22"/>
      <c r="P130" s="22"/>
      <c r="Q130" s="66"/>
    </row>
    <row r="131" spans="1:17" ht="16.5" thickTop="1" thickBot="1" x14ac:dyDescent="0.25">
      <c r="A131" s="26" t="s">
        <v>33</v>
      </c>
      <c r="B131" s="173">
        <v>2</v>
      </c>
      <c r="C131" s="174">
        <f t="shared" si="53"/>
        <v>40</v>
      </c>
      <c r="D131" s="175">
        <v>0</v>
      </c>
      <c r="E131" s="174">
        <f t="shared" si="54"/>
        <v>0</v>
      </c>
      <c r="F131" s="173">
        <v>0</v>
      </c>
      <c r="G131" s="174">
        <f t="shared" si="55"/>
        <v>0</v>
      </c>
      <c r="H131" s="162">
        <f t="shared" si="56"/>
        <v>2</v>
      </c>
      <c r="I131" s="168">
        <f t="shared" si="57"/>
        <v>18.181818181818183</v>
      </c>
      <c r="M131" s="66"/>
      <c r="N131" s="21"/>
      <c r="O131" s="22"/>
      <c r="P131" s="22"/>
      <c r="Q131" s="66"/>
    </row>
    <row r="132" spans="1:17" ht="20.25" customHeight="1" thickTop="1" thickBot="1" x14ac:dyDescent="0.25">
      <c r="A132" s="159" t="s">
        <v>40</v>
      </c>
      <c r="B132" s="176">
        <f t="shared" ref="B132:I132" si="58">SUM(B123:B131)</f>
        <v>5</v>
      </c>
      <c r="C132" s="177">
        <f t="shared" si="58"/>
        <v>100</v>
      </c>
      <c r="D132" s="176">
        <f t="shared" si="58"/>
        <v>6</v>
      </c>
      <c r="E132" s="177">
        <f t="shared" si="58"/>
        <v>99.999999999999986</v>
      </c>
      <c r="F132" s="176">
        <f t="shared" si="58"/>
        <v>0</v>
      </c>
      <c r="G132" s="177">
        <f t="shared" si="58"/>
        <v>0</v>
      </c>
      <c r="H132" s="165">
        <f t="shared" si="58"/>
        <v>11</v>
      </c>
      <c r="I132" s="169">
        <f t="shared" si="58"/>
        <v>100.00000000000001</v>
      </c>
      <c r="M132" s="66"/>
      <c r="N132" s="21"/>
      <c r="O132" s="22"/>
      <c r="P132" s="22"/>
      <c r="Q132" s="66"/>
    </row>
    <row r="133" spans="1:17" ht="15.75" thickTop="1" thickBot="1" x14ac:dyDescent="0.25"/>
    <row r="134" spans="1:17" ht="20.100000000000001" customHeight="1" thickTop="1" thickBot="1" x14ac:dyDescent="0.25">
      <c r="A134" s="19" t="s">
        <v>166</v>
      </c>
      <c r="B134" s="294" t="s">
        <v>38</v>
      </c>
      <c r="C134" s="296"/>
      <c r="D134" s="294" t="s">
        <v>39</v>
      </c>
      <c r="E134" s="296"/>
      <c r="F134" s="294" t="s">
        <v>208</v>
      </c>
      <c r="G134" s="296"/>
      <c r="H134" s="264" t="s">
        <v>40</v>
      </c>
      <c r="I134" s="265"/>
      <c r="M134" s="66"/>
      <c r="N134" s="21"/>
      <c r="O134" s="22"/>
      <c r="P134" s="22"/>
      <c r="Q134" s="66"/>
    </row>
    <row r="135" spans="1:17" ht="16.5" thickTop="1" thickBot="1" x14ac:dyDescent="0.25">
      <c r="A135" s="54"/>
      <c r="B135" s="107" t="s">
        <v>171</v>
      </c>
      <c r="C135" s="107" t="s">
        <v>172</v>
      </c>
      <c r="D135" s="107" t="s">
        <v>171</v>
      </c>
      <c r="E135" s="107" t="s">
        <v>172</v>
      </c>
      <c r="F135" s="107" t="s">
        <v>171</v>
      </c>
      <c r="G135" s="107" t="s">
        <v>172</v>
      </c>
      <c r="H135" s="94" t="s">
        <v>171</v>
      </c>
      <c r="I135" s="94" t="s">
        <v>172</v>
      </c>
      <c r="M135" s="66"/>
      <c r="N135" s="21"/>
      <c r="O135" s="22"/>
      <c r="P135" s="22"/>
      <c r="Q135" s="66"/>
    </row>
    <row r="136" spans="1:17" ht="16.5" thickTop="1" thickBot="1" x14ac:dyDescent="0.25">
      <c r="A136" s="26" t="s">
        <v>173</v>
      </c>
      <c r="B136" s="173">
        <v>1</v>
      </c>
      <c r="C136" s="174">
        <f>B136/$B$28*100</f>
        <v>6.666666666666667</v>
      </c>
      <c r="D136" s="175">
        <v>0</v>
      </c>
      <c r="E136" s="174">
        <f>D136/$D$28*100</f>
        <v>0</v>
      </c>
      <c r="F136" s="173">
        <v>0</v>
      </c>
      <c r="G136" s="174">
        <f>IFERROR(F136/$F$145*100,0)</f>
        <v>0</v>
      </c>
      <c r="H136" s="88">
        <f>SUM(B136,D136,F136)</f>
        <v>1</v>
      </c>
      <c r="I136" s="89">
        <f>H136/$H$28*100</f>
        <v>4.1666666666666661</v>
      </c>
      <c r="M136" s="66"/>
      <c r="N136" s="21"/>
      <c r="O136" s="22"/>
      <c r="P136" s="22"/>
      <c r="Q136" s="66"/>
    </row>
    <row r="137" spans="1:17" ht="16.5" thickTop="1" thickBot="1" x14ac:dyDescent="0.25">
      <c r="A137" s="26" t="s">
        <v>174</v>
      </c>
      <c r="B137" s="173">
        <v>3</v>
      </c>
      <c r="C137" s="174">
        <f t="shared" ref="C137:C144" si="59">B137/$B$28*100</f>
        <v>20</v>
      </c>
      <c r="D137" s="175">
        <v>4</v>
      </c>
      <c r="E137" s="174">
        <f t="shared" ref="E137:E144" si="60">D137/$D$28*100</f>
        <v>44.444444444444443</v>
      </c>
      <c r="F137" s="173">
        <v>0</v>
      </c>
      <c r="G137" s="174">
        <f t="shared" ref="G137:G144" si="61">IFERROR(F137/$F$145*100,0)</f>
        <v>0</v>
      </c>
      <c r="H137" s="88">
        <f t="shared" ref="H137:H144" si="62">SUM(B137,D137,F137)</f>
        <v>7</v>
      </c>
      <c r="I137" s="89">
        <f t="shared" ref="I137:I144" si="63">H137/$H$28*100</f>
        <v>29.166666666666668</v>
      </c>
      <c r="M137" s="66"/>
      <c r="N137" s="21"/>
      <c r="O137" s="22"/>
      <c r="P137" s="22"/>
      <c r="Q137" s="66"/>
    </row>
    <row r="138" spans="1:17" ht="16.5" thickTop="1" thickBot="1" x14ac:dyDescent="0.25">
      <c r="A138" s="26" t="s">
        <v>175</v>
      </c>
      <c r="B138" s="173">
        <v>0</v>
      </c>
      <c r="C138" s="174">
        <f t="shared" si="59"/>
        <v>0</v>
      </c>
      <c r="D138" s="175">
        <v>0</v>
      </c>
      <c r="E138" s="174">
        <f t="shared" si="60"/>
        <v>0</v>
      </c>
      <c r="F138" s="173">
        <v>0</v>
      </c>
      <c r="G138" s="174">
        <f t="shared" si="61"/>
        <v>0</v>
      </c>
      <c r="H138" s="88">
        <f t="shared" si="62"/>
        <v>0</v>
      </c>
      <c r="I138" s="89">
        <f t="shared" si="63"/>
        <v>0</v>
      </c>
      <c r="M138" s="66"/>
      <c r="N138" s="21"/>
      <c r="O138" s="22"/>
      <c r="P138" s="22"/>
      <c r="Q138" s="66"/>
    </row>
    <row r="139" spans="1:17" ht="16.5" thickTop="1" thickBot="1" x14ac:dyDescent="0.25">
      <c r="A139" s="26" t="s">
        <v>176</v>
      </c>
      <c r="B139" s="173">
        <v>0</v>
      </c>
      <c r="C139" s="174">
        <f t="shared" si="59"/>
        <v>0</v>
      </c>
      <c r="D139" s="175">
        <v>0</v>
      </c>
      <c r="E139" s="174">
        <f t="shared" si="60"/>
        <v>0</v>
      </c>
      <c r="F139" s="173">
        <v>0</v>
      </c>
      <c r="G139" s="174">
        <f t="shared" si="61"/>
        <v>0</v>
      </c>
      <c r="H139" s="88">
        <f t="shared" si="62"/>
        <v>0</v>
      </c>
      <c r="I139" s="89">
        <f t="shared" si="63"/>
        <v>0</v>
      </c>
      <c r="M139" s="66"/>
      <c r="N139" s="21"/>
      <c r="O139" s="22"/>
      <c r="P139" s="22"/>
      <c r="Q139" s="66"/>
    </row>
    <row r="140" spans="1:17" ht="16.5" thickTop="1" thickBot="1" x14ac:dyDescent="0.25">
      <c r="A140" s="26" t="s">
        <v>177</v>
      </c>
      <c r="B140" s="173">
        <v>2</v>
      </c>
      <c r="C140" s="174">
        <f t="shared" si="59"/>
        <v>13.333333333333334</v>
      </c>
      <c r="D140" s="175">
        <v>7</v>
      </c>
      <c r="E140" s="174">
        <f t="shared" si="60"/>
        <v>77.777777777777786</v>
      </c>
      <c r="F140" s="173">
        <v>0</v>
      </c>
      <c r="G140" s="174">
        <f t="shared" si="61"/>
        <v>0</v>
      </c>
      <c r="H140" s="88">
        <f t="shared" si="62"/>
        <v>9</v>
      </c>
      <c r="I140" s="89">
        <f t="shared" si="63"/>
        <v>37.5</v>
      </c>
      <c r="M140" s="66"/>
      <c r="N140" s="21"/>
      <c r="O140" s="22"/>
      <c r="P140" s="22"/>
      <c r="Q140" s="66"/>
    </row>
    <row r="141" spans="1:17" ht="16.5" thickTop="1" thickBot="1" x14ac:dyDescent="0.25">
      <c r="A141" s="26" t="s">
        <v>178</v>
      </c>
      <c r="B141" s="173">
        <v>0</v>
      </c>
      <c r="C141" s="174">
        <f t="shared" si="59"/>
        <v>0</v>
      </c>
      <c r="D141" s="175">
        <v>0</v>
      </c>
      <c r="E141" s="174">
        <f t="shared" si="60"/>
        <v>0</v>
      </c>
      <c r="F141" s="173">
        <v>0</v>
      </c>
      <c r="G141" s="174">
        <f t="shared" si="61"/>
        <v>0</v>
      </c>
      <c r="H141" s="88">
        <f t="shared" si="62"/>
        <v>0</v>
      </c>
      <c r="I141" s="89">
        <f t="shared" si="63"/>
        <v>0</v>
      </c>
      <c r="M141" s="66"/>
      <c r="N141" s="21"/>
      <c r="O141" s="22"/>
      <c r="P141" s="22"/>
      <c r="Q141" s="66"/>
    </row>
    <row r="142" spans="1:17" ht="16.5" thickTop="1" thickBot="1" x14ac:dyDescent="0.25">
      <c r="A142" s="26" t="s">
        <v>179</v>
      </c>
      <c r="B142" s="173">
        <v>0</v>
      </c>
      <c r="C142" s="174">
        <f t="shared" si="59"/>
        <v>0</v>
      </c>
      <c r="D142" s="175">
        <v>0</v>
      </c>
      <c r="E142" s="174">
        <f t="shared" si="60"/>
        <v>0</v>
      </c>
      <c r="F142" s="173">
        <v>0</v>
      </c>
      <c r="G142" s="174">
        <f t="shared" si="61"/>
        <v>0</v>
      </c>
      <c r="H142" s="88">
        <f t="shared" si="62"/>
        <v>0</v>
      </c>
      <c r="I142" s="89">
        <f t="shared" si="63"/>
        <v>0</v>
      </c>
      <c r="M142" s="66"/>
      <c r="N142" s="21"/>
      <c r="O142" s="22"/>
      <c r="P142" s="22"/>
      <c r="Q142" s="66"/>
    </row>
    <row r="143" spans="1:17" ht="16.5" thickTop="1" thickBot="1" x14ac:dyDescent="0.25">
      <c r="A143" s="26" t="s">
        <v>34</v>
      </c>
      <c r="B143" s="173">
        <v>2</v>
      </c>
      <c r="C143" s="174">
        <f t="shared" si="59"/>
        <v>13.333333333333334</v>
      </c>
      <c r="D143" s="175">
        <v>0</v>
      </c>
      <c r="E143" s="174">
        <f t="shared" si="60"/>
        <v>0</v>
      </c>
      <c r="F143" s="173">
        <v>0</v>
      </c>
      <c r="G143" s="174">
        <f t="shared" si="61"/>
        <v>0</v>
      </c>
      <c r="H143" s="88">
        <f t="shared" si="62"/>
        <v>2</v>
      </c>
      <c r="I143" s="89">
        <f t="shared" si="63"/>
        <v>8.3333333333333321</v>
      </c>
      <c r="M143" s="66"/>
      <c r="N143" s="21"/>
      <c r="O143" s="22"/>
      <c r="P143" s="22"/>
      <c r="Q143" s="66"/>
    </row>
    <row r="144" spans="1:17" ht="16.5" thickTop="1" thickBot="1" x14ac:dyDescent="0.25">
      <c r="A144" s="26" t="s">
        <v>33</v>
      </c>
      <c r="B144" s="173">
        <v>2</v>
      </c>
      <c r="C144" s="174">
        <f t="shared" si="59"/>
        <v>13.333333333333334</v>
      </c>
      <c r="D144" s="175">
        <v>2</v>
      </c>
      <c r="E144" s="174">
        <f t="shared" si="60"/>
        <v>22.222222222222221</v>
      </c>
      <c r="F144" s="173">
        <v>0</v>
      </c>
      <c r="G144" s="174">
        <f t="shared" si="61"/>
        <v>0</v>
      </c>
      <c r="H144" s="88">
        <f t="shared" si="62"/>
        <v>4</v>
      </c>
      <c r="I144" s="89">
        <f t="shared" si="63"/>
        <v>16.666666666666664</v>
      </c>
      <c r="M144" s="66"/>
      <c r="N144" s="21"/>
      <c r="O144" s="22"/>
      <c r="P144" s="22"/>
      <c r="Q144" s="66"/>
    </row>
    <row r="145" spans="1:17" ht="20.25" customHeight="1" thickTop="1" thickBot="1" x14ac:dyDescent="0.25">
      <c r="A145" s="159" t="s">
        <v>40</v>
      </c>
      <c r="B145" s="176">
        <f t="shared" ref="B145:I145" si="64">SUM(B136:B144)</f>
        <v>10</v>
      </c>
      <c r="C145" s="177">
        <f t="shared" si="64"/>
        <v>66.666666666666671</v>
      </c>
      <c r="D145" s="176">
        <f t="shared" si="64"/>
        <v>13</v>
      </c>
      <c r="E145" s="177">
        <f t="shared" si="64"/>
        <v>144.44444444444446</v>
      </c>
      <c r="F145" s="176">
        <f t="shared" si="64"/>
        <v>0</v>
      </c>
      <c r="G145" s="177">
        <f t="shared" si="64"/>
        <v>0</v>
      </c>
      <c r="H145" s="92">
        <f t="shared" si="64"/>
        <v>23</v>
      </c>
      <c r="I145" s="93">
        <f t="shared" si="64"/>
        <v>95.833333333333343</v>
      </c>
      <c r="M145" s="66"/>
      <c r="N145" s="21"/>
      <c r="O145" s="22"/>
      <c r="P145" s="22"/>
      <c r="Q145" s="66"/>
    </row>
    <row r="146" spans="1:17" ht="15.75" thickTop="1" thickBot="1" x14ac:dyDescent="0.25"/>
    <row r="147" spans="1:17" ht="20.100000000000001" customHeight="1" thickTop="1" thickBot="1" x14ac:dyDescent="0.25">
      <c r="A147" s="19" t="s">
        <v>163</v>
      </c>
      <c r="B147" s="294" t="s">
        <v>38</v>
      </c>
      <c r="C147" s="296"/>
      <c r="D147" s="294" t="s">
        <v>39</v>
      </c>
      <c r="E147" s="296"/>
      <c r="F147" s="294" t="s">
        <v>208</v>
      </c>
      <c r="G147" s="296"/>
      <c r="H147" s="264" t="s">
        <v>40</v>
      </c>
      <c r="I147" s="265"/>
      <c r="M147" s="66"/>
      <c r="N147" s="21"/>
      <c r="O147" s="22"/>
      <c r="P147" s="22"/>
      <c r="Q147" s="66"/>
    </row>
    <row r="148" spans="1:17" ht="16.5" thickTop="1" thickBot="1" x14ac:dyDescent="0.25">
      <c r="A148" s="54"/>
      <c r="B148" s="107" t="s">
        <v>171</v>
      </c>
      <c r="C148" s="107" t="s">
        <v>172</v>
      </c>
      <c r="D148" s="107" t="s">
        <v>171</v>
      </c>
      <c r="E148" s="107" t="s">
        <v>172</v>
      </c>
      <c r="F148" s="107" t="s">
        <v>171</v>
      </c>
      <c r="G148" s="107" t="s">
        <v>172</v>
      </c>
      <c r="H148" s="94" t="s">
        <v>171</v>
      </c>
      <c r="I148" s="94" t="s">
        <v>172</v>
      </c>
      <c r="M148" s="66"/>
      <c r="N148" s="21"/>
      <c r="O148" s="22"/>
      <c r="P148" s="22"/>
      <c r="Q148" s="66"/>
    </row>
    <row r="149" spans="1:17" ht="16.5" thickTop="1" thickBot="1" x14ac:dyDescent="0.25">
      <c r="A149" s="26" t="s">
        <v>173</v>
      </c>
      <c r="B149" s="173">
        <v>11</v>
      </c>
      <c r="C149" s="174">
        <f>B149/$B$158*100</f>
        <v>5.7894736842105265</v>
      </c>
      <c r="D149" s="175">
        <v>14</v>
      </c>
      <c r="E149" s="174">
        <f>D149/$D$158*100</f>
        <v>6.7307692307692308</v>
      </c>
      <c r="F149" s="173">
        <v>0</v>
      </c>
      <c r="G149" s="174">
        <f>IFERROR(F149/$F$158*100,0)</f>
        <v>0</v>
      </c>
      <c r="H149" s="162">
        <f>SUM(B149,D149,F149)</f>
        <v>25</v>
      </c>
      <c r="I149" s="168">
        <f>IFERROR(H149/$H$158*100,0)</f>
        <v>6.2814070351758788</v>
      </c>
      <c r="M149" s="66"/>
      <c r="N149" s="21"/>
      <c r="O149" s="22"/>
      <c r="P149" s="22"/>
      <c r="Q149" s="66"/>
    </row>
    <row r="150" spans="1:17" ht="16.5" thickTop="1" thickBot="1" x14ac:dyDescent="0.25">
      <c r="A150" s="26" t="s">
        <v>174</v>
      </c>
      <c r="B150" s="173">
        <v>130</v>
      </c>
      <c r="C150" s="174">
        <f t="shared" ref="C150:C157" si="65">B150/$B$158*100</f>
        <v>68.421052631578945</v>
      </c>
      <c r="D150" s="175">
        <v>109</v>
      </c>
      <c r="E150" s="174">
        <f t="shared" ref="E150:E157" si="66">D150/$D$158*100</f>
        <v>52.403846153846153</v>
      </c>
      <c r="F150" s="173">
        <v>0</v>
      </c>
      <c r="G150" s="174">
        <f t="shared" ref="G150:G157" si="67">IFERROR(F150/$F$158*100,0)</f>
        <v>0</v>
      </c>
      <c r="H150" s="162">
        <f t="shared" ref="H150:H157" si="68">SUM(B150,D150,F150)</f>
        <v>239</v>
      </c>
      <c r="I150" s="168">
        <f t="shared" ref="I150:I157" si="69">IFERROR(H150/$H$158*100,0)</f>
        <v>60.050251256281406</v>
      </c>
      <c r="M150" s="66"/>
      <c r="N150" s="21"/>
      <c r="O150" s="22"/>
      <c r="P150" s="22"/>
      <c r="Q150" s="66"/>
    </row>
    <row r="151" spans="1:17" ht="16.5" thickTop="1" thickBot="1" x14ac:dyDescent="0.25">
      <c r="A151" s="26" t="s">
        <v>175</v>
      </c>
      <c r="B151" s="173">
        <v>5</v>
      </c>
      <c r="C151" s="174">
        <f t="shared" si="65"/>
        <v>2.6315789473684208</v>
      </c>
      <c r="D151" s="175">
        <v>13</v>
      </c>
      <c r="E151" s="174">
        <f t="shared" si="66"/>
        <v>6.25</v>
      </c>
      <c r="F151" s="173">
        <v>0</v>
      </c>
      <c r="G151" s="174">
        <f t="shared" si="67"/>
        <v>0</v>
      </c>
      <c r="H151" s="162">
        <f t="shared" si="68"/>
        <v>18</v>
      </c>
      <c r="I151" s="168">
        <f t="shared" si="69"/>
        <v>4.5226130653266337</v>
      </c>
      <c r="M151" s="66"/>
      <c r="N151" s="21"/>
      <c r="O151" s="22"/>
      <c r="P151" s="22"/>
      <c r="Q151" s="66"/>
    </row>
    <row r="152" spans="1:17" ht="16.5" thickTop="1" thickBot="1" x14ac:dyDescent="0.25">
      <c r="A152" s="26" t="s">
        <v>176</v>
      </c>
      <c r="B152" s="173">
        <v>0</v>
      </c>
      <c r="C152" s="174">
        <f t="shared" si="65"/>
        <v>0</v>
      </c>
      <c r="D152" s="175">
        <v>1</v>
      </c>
      <c r="E152" s="174">
        <f t="shared" si="66"/>
        <v>0.48076923076923078</v>
      </c>
      <c r="F152" s="173">
        <v>0</v>
      </c>
      <c r="G152" s="174">
        <f t="shared" si="67"/>
        <v>0</v>
      </c>
      <c r="H152" s="162">
        <f t="shared" si="68"/>
        <v>1</v>
      </c>
      <c r="I152" s="168">
        <f t="shared" si="69"/>
        <v>0.25125628140703515</v>
      </c>
      <c r="M152" s="66"/>
      <c r="N152" s="21"/>
      <c r="O152" s="22"/>
      <c r="P152" s="22"/>
      <c r="Q152" s="66"/>
    </row>
    <row r="153" spans="1:17" ht="16.5" thickTop="1" thickBot="1" x14ac:dyDescent="0.25">
      <c r="A153" s="26" t="s">
        <v>177</v>
      </c>
      <c r="B153" s="173">
        <v>33</v>
      </c>
      <c r="C153" s="174">
        <f t="shared" si="65"/>
        <v>17.368421052631579</v>
      </c>
      <c r="D153" s="175">
        <v>54</v>
      </c>
      <c r="E153" s="174">
        <f t="shared" si="66"/>
        <v>25.961538461538463</v>
      </c>
      <c r="F153" s="173">
        <v>0</v>
      </c>
      <c r="G153" s="174">
        <f t="shared" si="67"/>
        <v>0</v>
      </c>
      <c r="H153" s="162">
        <f t="shared" si="68"/>
        <v>87</v>
      </c>
      <c r="I153" s="168">
        <f t="shared" si="69"/>
        <v>21.859296482412059</v>
      </c>
      <c r="M153" s="66"/>
      <c r="N153" s="21"/>
      <c r="O153" s="22"/>
      <c r="P153" s="22"/>
      <c r="Q153" s="66"/>
    </row>
    <row r="154" spans="1:17" ht="16.5" thickTop="1" thickBot="1" x14ac:dyDescent="0.25">
      <c r="A154" s="26" t="s">
        <v>178</v>
      </c>
      <c r="B154" s="173">
        <v>1</v>
      </c>
      <c r="C154" s="174">
        <f t="shared" si="65"/>
        <v>0.52631578947368418</v>
      </c>
      <c r="D154" s="175">
        <v>0</v>
      </c>
      <c r="E154" s="174">
        <f t="shared" si="66"/>
        <v>0</v>
      </c>
      <c r="F154" s="173">
        <v>0</v>
      </c>
      <c r="G154" s="174">
        <f t="shared" si="67"/>
        <v>0</v>
      </c>
      <c r="H154" s="162">
        <f t="shared" si="68"/>
        <v>1</v>
      </c>
      <c r="I154" s="168">
        <f t="shared" si="69"/>
        <v>0.25125628140703515</v>
      </c>
      <c r="M154" s="66"/>
      <c r="N154" s="21"/>
      <c r="O154" s="22"/>
      <c r="P154" s="22"/>
      <c r="Q154" s="66"/>
    </row>
    <row r="155" spans="1:17" ht="16.5" thickTop="1" thickBot="1" x14ac:dyDescent="0.25">
      <c r="A155" s="26" t="s">
        <v>179</v>
      </c>
      <c r="B155" s="173">
        <v>1</v>
      </c>
      <c r="C155" s="174">
        <f t="shared" si="65"/>
        <v>0.52631578947368418</v>
      </c>
      <c r="D155" s="175">
        <v>4</v>
      </c>
      <c r="E155" s="174">
        <f t="shared" si="66"/>
        <v>1.9230769230769231</v>
      </c>
      <c r="F155" s="173">
        <v>0</v>
      </c>
      <c r="G155" s="174">
        <f t="shared" si="67"/>
        <v>0</v>
      </c>
      <c r="H155" s="162">
        <f t="shared" si="68"/>
        <v>5</v>
      </c>
      <c r="I155" s="168">
        <f t="shared" si="69"/>
        <v>1.256281407035176</v>
      </c>
      <c r="M155" s="66"/>
      <c r="N155" s="21"/>
      <c r="O155" s="22"/>
      <c r="P155" s="22"/>
      <c r="Q155" s="66"/>
    </row>
    <row r="156" spans="1:17" ht="16.5" thickTop="1" thickBot="1" x14ac:dyDescent="0.25">
      <c r="A156" s="26" t="s">
        <v>34</v>
      </c>
      <c r="B156" s="173">
        <v>1</v>
      </c>
      <c r="C156" s="174">
        <f t="shared" si="65"/>
        <v>0.52631578947368418</v>
      </c>
      <c r="D156" s="175">
        <v>0</v>
      </c>
      <c r="E156" s="174">
        <f t="shared" si="66"/>
        <v>0</v>
      </c>
      <c r="F156" s="173">
        <v>0</v>
      </c>
      <c r="G156" s="174">
        <f t="shared" si="67"/>
        <v>0</v>
      </c>
      <c r="H156" s="162">
        <f t="shared" si="68"/>
        <v>1</v>
      </c>
      <c r="I156" s="168">
        <f t="shared" si="69"/>
        <v>0.25125628140703515</v>
      </c>
      <c r="M156" s="66"/>
      <c r="N156" s="21"/>
      <c r="O156" s="22"/>
      <c r="P156" s="22"/>
      <c r="Q156" s="66"/>
    </row>
    <row r="157" spans="1:17" ht="16.5" thickTop="1" thickBot="1" x14ac:dyDescent="0.25">
      <c r="A157" s="26" t="s">
        <v>33</v>
      </c>
      <c r="B157" s="173">
        <v>8</v>
      </c>
      <c r="C157" s="174">
        <f t="shared" si="65"/>
        <v>4.2105263157894735</v>
      </c>
      <c r="D157" s="175">
        <v>13</v>
      </c>
      <c r="E157" s="174">
        <f t="shared" si="66"/>
        <v>6.25</v>
      </c>
      <c r="F157" s="173">
        <v>0</v>
      </c>
      <c r="G157" s="174">
        <f t="shared" si="67"/>
        <v>0</v>
      </c>
      <c r="H157" s="162">
        <f t="shared" si="68"/>
        <v>21</v>
      </c>
      <c r="I157" s="168">
        <f t="shared" si="69"/>
        <v>5.2763819095477382</v>
      </c>
      <c r="M157" s="66"/>
      <c r="N157" s="21"/>
      <c r="O157" s="22"/>
      <c r="P157" s="22"/>
      <c r="Q157" s="66"/>
    </row>
    <row r="158" spans="1:17" ht="20.25" customHeight="1" thickTop="1" thickBot="1" x14ac:dyDescent="0.25">
      <c r="A158" s="159" t="s">
        <v>40</v>
      </c>
      <c r="B158" s="176">
        <f t="shared" ref="B158:I158" si="70">SUM(B149:B157)</f>
        <v>190</v>
      </c>
      <c r="C158" s="177">
        <f t="shared" si="70"/>
        <v>100</v>
      </c>
      <c r="D158" s="176">
        <f t="shared" si="70"/>
        <v>208</v>
      </c>
      <c r="E158" s="177">
        <f t="shared" si="70"/>
        <v>100</v>
      </c>
      <c r="F158" s="176">
        <f t="shared" si="70"/>
        <v>0</v>
      </c>
      <c r="G158" s="177">
        <f t="shared" si="70"/>
        <v>0</v>
      </c>
      <c r="H158" s="165">
        <f t="shared" si="70"/>
        <v>398</v>
      </c>
      <c r="I158" s="169">
        <f t="shared" si="70"/>
        <v>100.00000000000001</v>
      </c>
      <c r="M158" s="66"/>
      <c r="N158" s="21"/>
      <c r="O158" s="22"/>
      <c r="P158" s="22"/>
      <c r="Q158" s="66"/>
    </row>
    <row r="159" spans="1:17" ht="15.75" thickTop="1" thickBot="1" x14ac:dyDescent="0.25"/>
    <row r="160" spans="1:17" ht="20.100000000000001" customHeight="1" thickTop="1" thickBot="1" x14ac:dyDescent="0.25">
      <c r="A160" s="19" t="s">
        <v>164</v>
      </c>
      <c r="B160" s="294" t="s">
        <v>38</v>
      </c>
      <c r="C160" s="296"/>
      <c r="D160" s="294" t="s">
        <v>39</v>
      </c>
      <c r="E160" s="296"/>
      <c r="F160" s="294" t="s">
        <v>208</v>
      </c>
      <c r="G160" s="296"/>
      <c r="H160" s="264" t="s">
        <v>40</v>
      </c>
      <c r="I160" s="265"/>
      <c r="M160" s="66"/>
      <c r="N160" s="21"/>
      <c r="O160" s="22"/>
      <c r="P160" s="22"/>
      <c r="Q160" s="66"/>
    </row>
    <row r="161" spans="1:17" ht="16.5" thickTop="1" thickBot="1" x14ac:dyDescent="0.25">
      <c r="A161" s="54"/>
      <c r="B161" s="107" t="s">
        <v>171</v>
      </c>
      <c r="C161" s="107" t="s">
        <v>172</v>
      </c>
      <c r="D161" s="107" t="s">
        <v>171</v>
      </c>
      <c r="E161" s="107" t="s">
        <v>172</v>
      </c>
      <c r="F161" s="107" t="s">
        <v>171</v>
      </c>
      <c r="G161" s="107" t="s">
        <v>172</v>
      </c>
      <c r="H161" s="94" t="s">
        <v>171</v>
      </c>
      <c r="I161" s="94" t="s">
        <v>172</v>
      </c>
      <c r="M161" s="66"/>
      <c r="N161" s="21"/>
      <c r="O161" s="22"/>
      <c r="P161" s="22"/>
      <c r="Q161" s="66"/>
    </row>
    <row r="162" spans="1:17" ht="16.5" thickTop="1" thickBot="1" x14ac:dyDescent="0.25">
      <c r="A162" s="26" t="s">
        <v>173</v>
      </c>
      <c r="B162" s="173">
        <v>0</v>
      </c>
      <c r="C162" s="174">
        <f>B162/$B$171*100</f>
        <v>0</v>
      </c>
      <c r="D162" s="175">
        <v>1</v>
      </c>
      <c r="E162" s="174">
        <f>D162/$D$171*100</f>
        <v>16.666666666666664</v>
      </c>
      <c r="F162" s="173">
        <v>0</v>
      </c>
      <c r="G162" s="174">
        <f>IFERROR(F162/$F$171*100,0)</f>
        <v>0</v>
      </c>
      <c r="H162" s="162">
        <f>SUM(B162,D162,F162)</f>
        <v>1</v>
      </c>
      <c r="I162" s="168">
        <f>H162/$H$171*100</f>
        <v>12.5</v>
      </c>
      <c r="M162" s="66"/>
      <c r="N162" s="21"/>
      <c r="O162" s="22"/>
      <c r="P162" s="22"/>
      <c r="Q162" s="66"/>
    </row>
    <row r="163" spans="1:17" ht="16.5" thickTop="1" thickBot="1" x14ac:dyDescent="0.25">
      <c r="A163" s="26" t="s">
        <v>174</v>
      </c>
      <c r="B163" s="173">
        <v>1</v>
      </c>
      <c r="C163" s="174">
        <f t="shared" ref="C163:C170" si="71">B163/$B$171*100</f>
        <v>50</v>
      </c>
      <c r="D163" s="175">
        <v>2</v>
      </c>
      <c r="E163" s="174">
        <f t="shared" ref="E163:E170" si="72">D163/$D$171*100</f>
        <v>33.333333333333329</v>
      </c>
      <c r="F163" s="173">
        <v>0</v>
      </c>
      <c r="G163" s="174">
        <f t="shared" ref="G163:G170" si="73">IFERROR(F163/$F$171*100,0)</f>
        <v>0</v>
      </c>
      <c r="H163" s="162">
        <f t="shared" ref="H163:H170" si="74">SUM(B163,D163,F163)</f>
        <v>3</v>
      </c>
      <c r="I163" s="168">
        <f t="shared" ref="I163:I170" si="75">H163/$H$171*100</f>
        <v>37.5</v>
      </c>
      <c r="M163" s="66"/>
      <c r="N163" s="21"/>
      <c r="O163" s="22"/>
      <c r="P163" s="22"/>
      <c r="Q163" s="66"/>
    </row>
    <row r="164" spans="1:17" ht="16.5" thickTop="1" thickBot="1" x14ac:dyDescent="0.25">
      <c r="A164" s="26" t="s">
        <v>175</v>
      </c>
      <c r="B164" s="173">
        <v>0</v>
      </c>
      <c r="C164" s="174">
        <f t="shared" si="71"/>
        <v>0</v>
      </c>
      <c r="D164" s="175">
        <v>0</v>
      </c>
      <c r="E164" s="174">
        <f t="shared" si="72"/>
        <v>0</v>
      </c>
      <c r="F164" s="173">
        <v>0</v>
      </c>
      <c r="G164" s="174">
        <f t="shared" si="73"/>
        <v>0</v>
      </c>
      <c r="H164" s="162">
        <f t="shared" si="74"/>
        <v>0</v>
      </c>
      <c r="I164" s="168">
        <f t="shared" si="75"/>
        <v>0</v>
      </c>
      <c r="M164" s="66"/>
      <c r="N164" s="21"/>
      <c r="O164" s="22"/>
      <c r="P164" s="22"/>
      <c r="Q164" s="66"/>
    </row>
    <row r="165" spans="1:17" ht="16.5" thickTop="1" thickBot="1" x14ac:dyDescent="0.25">
      <c r="A165" s="26" t="s">
        <v>176</v>
      </c>
      <c r="B165" s="173">
        <v>0</v>
      </c>
      <c r="C165" s="174">
        <f t="shared" si="71"/>
        <v>0</v>
      </c>
      <c r="D165" s="175">
        <v>0</v>
      </c>
      <c r="E165" s="174">
        <f t="shared" si="72"/>
        <v>0</v>
      </c>
      <c r="F165" s="173">
        <v>0</v>
      </c>
      <c r="G165" s="174">
        <f t="shared" si="73"/>
        <v>0</v>
      </c>
      <c r="H165" s="162">
        <f t="shared" si="74"/>
        <v>0</v>
      </c>
      <c r="I165" s="168">
        <f t="shared" si="75"/>
        <v>0</v>
      </c>
      <c r="M165" s="66"/>
      <c r="N165" s="21"/>
      <c r="O165" s="22"/>
      <c r="P165" s="22"/>
      <c r="Q165" s="66"/>
    </row>
    <row r="166" spans="1:17" ht="16.5" thickTop="1" thickBot="1" x14ac:dyDescent="0.25">
      <c r="A166" s="26" t="s">
        <v>177</v>
      </c>
      <c r="B166" s="173">
        <v>1</v>
      </c>
      <c r="C166" s="174">
        <f t="shared" si="71"/>
        <v>50</v>
      </c>
      <c r="D166" s="175">
        <v>1</v>
      </c>
      <c r="E166" s="174">
        <f t="shared" si="72"/>
        <v>16.666666666666664</v>
      </c>
      <c r="F166" s="173">
        <v>0</v>
      </c>
      <c r="G166" s="174">
        <f t="shared" si="73"/>
        <v>0</v>
      </c>
      <c r="H166" s="162">
        <f t="shared" si="74"/>
        <v>2</v>
      </c>
      <c r="I166" s="168">
        <f t="shared" si="75"/>
        <v>25</v>
      </c>
      <c r="M166" s="66"/>
      <c r="N166" s="21"/>
      <c r="O166" s="22"/>
      <c r="P166" s="22"/>
      <c r="Q166" s="66"/>
    </row>
    <row r="167" spans="1:17" ht="16.5" thickTop="1" thickBot="1" x14ac:dyDescent="0.25">
      <c r="A167" s="26" t="s">
        <v>178</v>
      </c>
      <c r="B167" s="173">
        <v>0</v>
      </c>
      <c r="C167" s="174">
        <f t="shared" si="71"/>
        <v>0</v>
      </c>
      <c r="D167" s="175">
        <v>0</v>
      </c>
      <c r="E167" s="174">
        <f t="shared" si="72"/>
        <v>0</v>
      </c>
      <c r="F167" s="173">
        <v>0</v>
      </c>
      <c r="G167" s="174">
        <f t="shared" si="73"/>
        <v>0</v>
      </c>
      <c r="H167" s="162">
        <f t="shared" si="74"/>
        <v>0</v>
      </c>
      <c r="I167" s="168">
        <f t="shared" si="75"/>
        <v>0</v>
      </c>
      <c r="M167" s="66"/>
      <c r="N167" s="21"/>
      <c r="O167" s="22"/>
      <c r="P167" s="22"/>
      <c r="Q167" s="66"/>
    </row>
    <row r="168" spans="1:17" ht="16.5" thickTop="1" thickBot="1" x14ac:dyDescent="0.25">
      <c r="A168" s="26" t="s">
        <v>179</v>
      </c>
      <c r="B168" s="173">
        <v>0</v>
      </c>
      <c r="C168" s="174">
        <f t="shared" si="71"/>
        <v>0</v>
      </c>
      <c r="D168" s="175">
        <v>1</v>
      </c>
      <c r="E168" s="174">
        <f t="shared" si="72"/>
        <v>16.666666666666664</v>
      </c>
      <c r="F168" s="173">
        <v>0</v>
      </c>
      <c r="G168" s="174">
        <f t="shared" si="73"/>
        <v>0</v>
      </c>
      <c r="H168" s="162">
        <f t="shared" si="74"/>
        <v>1</v>
      </c>
      <c r="I168" s="168">
        <f t="shared" si="75"/>
        <v>12.5</v>
      </c>
      <c r="M168" s="66"/>
      <c r="N168" s="21"/>
      <c r="O168" s="22"/>
      <c r="P168" s="22"/>
      <c r="Q168" s="66"/>
    </row>
    <row r="169" spans="1:17" ht="16.5" thickTop="1" thickBot="1" x14ac:dyDescent="0.25">
      <c r="A169" s="26" t="s">
        <v>34</v>
      </c>
      <c r="B169" s="173">
        <v>0</v>
      </c>
      <c r="C169" s="174">
        <f t="shared" si="71"/>
        <v>0</v>
      </c>
      <c r="D169" s="175">
        <v>0</v>
      </c>
      <c r="E169" s="174">
        <f t="shared" si="72"/>
        <v>0</v>
      </c>
      <c r="F169" s="173">
        <v>0</v>
      </c>
      <c r="G169" s="174">
        <f t="shared" si="73"/>
        <v>0</v>
      </c>
      <c r="H169" s="162">
        <f t="shared" si="74"/>
        <v>0</v>
      </c>
      <c r="I169" s="168">
        <f t="shared" si="75"/>
        <v>0</v>
      </c>
      <c r="M169" s="66"/>
      <c r="N169" s="21"/>
      <c r="O169" s="22"/>
      <c r="P169" s="22"/>
      <c r="Q169" s="66"/>
    </row>
    <row r="170" spans="1:17" ht="16.5" thickTop="1" thickBot="1" x14ac:dyDescent="0.25">
      <c r="A170" s="26" t="s">
        <v>33</v>
      </c>
      <c r="B170" s="173">
        <v>0</v>
      </c>
      <c r="C170" s="174">
        <f t="shared" si="71"/>
        <v>0</v>
      </c>
      <c r="D170" s="175">
        <v>1</v>
      </c>
      <c r="E170" s="174">
        <f t="shared" si="72"/>
        <v>16.666666666666664</v>
      </c>
      <c r="F170" s="173">
        <v>0</v>
      </c>
      <c r="G170" s="174">
        <f t="shared" si="73"/>
        <v>0</v>
      </c>
      <c r="H170" s="162">
        <f t="shared" si="74"/>
        <v>1</v>
      </c>
      <c r="I170" s="168">
        <f t="shared" si="75"/>
        <v>12.5</v>
      </c>
      <c r="M170" s="66"/>
      <c r="N170" s="21"/>
      <c r="O170" s="22"/>
      <c r="P170" s="22"/>
      <c r="Q170" s="66"/>
    </row>
    <row r="171" spans="1:17" ht="20.25" customHeight="1" thickTop="1" thickBot="1" x14ac:dyDescent="0.25">
      <c r="A171" s="159" t="s">
        <v>40</v>
      </c>
      <c r="B171" s="176">
        <f t="shared" ref="B171:I171" si="76">SUM(B162:B170)</f>
        <v>2</v>
      </c>
      <c r="C171" s="177">
        <f t="shared" si="76"/>
        <v>100</v>
      </c>
      <c r="D171" s="176">
        <f t="shared" si="76"/>
        <v>6</v>
      </c>
      <c r="E171" s="177">
        <f t="shared" si="76"/>
        <v>99.999999999999972</v>
      </c>
      <c r="F171" s="176">
        <f t="shared" si="76"/>
        <v>0</v>
      </c>
      <c r="G171" s="177">
        <f t="shared" si="76"/>
        <v>0</v>
      </c>
      <c r="H171" s="165">
        <f t="shared" si="76"/>
        <v>8</v>
      </c>
      <c r="I171" s="169">
        <f t="shared" si="76"/>
        <v>100</v>
      </c>
      <c r="M171" s="66"/>
      <c r="N171" s="21"/>
      <c r="O171" s="22"/>
      <c r="P171" s="22"/>
      <c r="Q171" s="66"/>
    </row>
    <row r="172" spans="1:17" ht="15.75" thickTop="1" thickBot="1" x14ac:dyDescent="0.25"/>
    <row r="173" spans="1:17" ht="20.100000000000001" customHeight="1" thickTop="1" thickBot="1" x14ac:dyDescent="0.25">
      <c r="A173" s="19" t="s">
        <v>167</v>
      </c>
      <c r="B173" s="294" t="s">
        <v>38</v>
      </c>
      <c r="C173" s="296"/>
      <c r="D173" s="294" t="s">
        <v>39</v>
      </c>
      <c r="E173" s="296"/>
      <c r="F173" s="294" t="s">
        <v>208</v>
      </c>
      <c r="G173" s="296"/>
      <c r="H173" s="264" t="s">
        <v>40</v>
      </c>
      <c r="I173" s="265"/>
      <c r="M173" s="66"/>
      <c r="N173" s="21"/>
      <c r="O173" s="22"/>
      <c r="P173" s="22"/>
      <c r="Q173" s="66"/>
    </row>
    <row r="174" spans="1:17" ht="16.5" thickTop="1" thickBot="1" x14ac:dyDescent="0.25">
      <c r="A174" s="54"/>
      <c r="B174" s="107" t="s">
        <v>171</v>
      </c>
      <c r="C174" s="107" t="s">
        <v>172</v>
      </c>
      <c r="D174" s="107" t="s">
        <v>171</v>
      </c>
      <c r="E174" s="107" t="s">
        <v>172</v>
      </c>
      <c r="F174" s="107" t="s">
        <v>171</v>
      </c>
      <c r="G174" s="107" t="s">
        <v>172</v>
      </c>
      <c r="H174" s="94" t="s">
        <v>171</v>
      </c>
      <c r="I174" s="94" t="s">
        <v>172</v>
      </c>
      <c r="M174" s="66"/>
      <c r="N174" s="21"/>
      <c r="O174" s="22"/>
      <c r="P174" s="22"/>
      <c r="Q174" s="66"/>
    </row>
    <row r="175" spans="1:17" ht="16.5" thickTop="1" thickBot="1" x14ac:dyDescent="0.25">
      <c r="A175" s="26" t="s">
        <v>173</v>
      </c>
      <c r="B175" s="173">
        <v>8</v>
      </c>
      <c r="C175" s="174">
        <f>B175/$B$184*100</f>
        <v>5.5172413793103452</v>
      </c>
      <c r="D175" s="175">
        <v>28</v>
      </c>
      <c r="E175" s="174">
        <f>D175/$D$184*100</f>
        <v>8.5626911314984699</v>
      </c>
      <c r="F175" s="173">
        <v>0</v>
      </c>
      <c r="G175" s="174">
        <f>IFERROR(F175/$F$184*100,0)</f>
        <v>0</v>
      </c>
      <c r="H175" s="162">
        <f>SUM(B175,D175,F175)</f>
        <v>36</v>
      </c>
      <c r="I175" s="168">
        <f>H175/$H$184*100</f>
        <v>7.6271186440677967</v>
      </c>
      <c r="M175" s="66"/>
      <c r="N175" s="21"/>
      <c r="O175" s="22"/>
      <c r="P175" s="22"/>
      <c r="Q175" s="66"/>
    </row>
    <row r="176" spans="1:17" ht="16.5" thickTop="1" thickBot="1" x14ac:dyDescent="0.25">
      <c r="A176" s="26" t="s">
        <v>174</v>
      </c>
      <c r="B176" s="173">
        <v>86</v>
      </c>
      <c r="C176" s="174">
        <f t="shared" ref="C176:C183" si="77">B176/$B$184*100</f>
        <v>59.310344827586206</v>
      </c>
      <c r="D176" s="175">
        <v>146</v>
      </c>
      <c r="E176" s="174">
        <f t="shared" ref="E176:E183" si="78">D176/$D$184*100</f>
        <v>44.648318042813457</v>
      </c>
      <c r="F176" s="173">
        <v>0</v>
      </c>
      <c r="G176" s="174">
        <f t="shared" ref="G176:G183" si="79">IFERROR(F176/$F$184*100,0)</f>
        <v>0</v>
      </c>
      <c r="H176" s="162">
        <f t="shared" ref="H176:H183" si="80">SUM(B176,D176,F176)</f>
        <v>232</v>
      </c>
      <c r="I176" s="168">
        <f t="shared" ref="I176:I183" si="81">H176/$H$184*100</f>
        <v>49.152542372881356</v>
      </c>
      <c r="M176" s="66"/>
      <c r="N176" s="21"/>
      <c r="O176" s="22"/>
      <c r="P176" s="22"/>
      <c r="Q176" s="66"/>
    </row>
    <row r="177" spans="1:17" ht="16.5" thickTop="1" thickBot="1" x14ac:dyDescent="0.25">
      <c r="A177" s="26" t="s">
        <v>175</v>
      </c>
      <c r="B177" s="173">
        <v>19</v>
      </c>
      <c r="C177" s="174">
        <f t="shared" si="77"/>
        <v>13.103448275862069</v>
      </c>
      <c r="D177" s="175">
        <v>23</v>
      </c>
      <c r="E177" s="174">
        <f t="shared" si="78"/>
        <v>7.0336391437308867</v>
      </c>
      <c r="F177" s="173">
        <v>0</v>
      </c>
      <c r="G177" s="174">
        <f t="shared" si="79"/>
        <v>0</v>
      </c>
      <c r="H177" s="162">
        <f t="shared" si="80"/>
        <v>42</v>
      </c>
      <c r="I177" s="168">
        <f t="shared" si="81"/>
        <v>8.898305084745763</v>
      </c>
      <c r="M177" s="66"/>
      <c r="N177" s="21"/>
      <c r="O177" s="22"/>
      <c r="P177" s="22"/>
      <c r="Q177" s="66"/>
    </row>
    <row r="178" spans="1:17" ht="16.5" thickTop="1" thickBot="1" x14ac:dyDescent="0.25">
      <c r="A178" s="26" t="s">
        <v>176</v>
      </c>
      <c r="B178" s="173">
        <v>1</v>
      </c>
      <c r="C178" s="174">
        <f t="shared" si="77"/>
        <v>0.68965517241379315</v>
      </c>
      <c r="D178" s="175">
        <v>0</v>
      </c>
      <c r="E178" s="174">
        <f t="shared" si="78"/>
        <v>0</v>
      </c>
      <c r="F178" s="173">
        <v>0</v>
      </c>
      <c r="G178" s="174">
        <f t="shared" si="79"/>
        <v>0</v>
      </c>
      <c r="H178" s="162">
        <f t="shared" si="80"/>
        <v>1</v>
      </c>
      <c r="I178" s="168">
        <f t="shared" si="81"/>
        <v>0.21186440677966101</v>
      </c>
      <c r="M178" s="66"/>
      <c r="N178" s="21"/>
      <c r="O178" s="22"/>
      <c r="P178" s="22"/>
      <c r="Q178" s="66"/>
    </row>
    <row r="179" spans="1:17" ht="16.5" thickTop="1" thickBot="1" x14ac:dyDescent="0.25">
      <c r="A179" s="26" t="s">
        <v>177</v>
      </c>
      <c r="B179" s="173">
        <v>29</v>
      </c>
      <c r="C179" s="174">
        <f t="shared" si="77"/>
        <v>20</v>
      </c>
      <c r="D179" s="175">
        <v>111</v>
      </c>
      <c r="E179" s="174">
        <f t="shared" si="78"/>
        <v>33.944954128440372</v>
      </c>
      <c r="F179" s="173">
        <v>0</v>
      </c>
      <c r="G179" s="174">
        <f t="shared" si="79"/>
        <v>0</v>
      </c>
      <c r="H179" s="162">
        <f t="shared" si="80"/>
        <v>140</v>
      </c>
      <c r="I179" s="168">
        <f t="shared" si="81"/>
        <v>29.66101694915254</v>
      </c>
      <c r="M179" s="66"/>
      <c r="N179" s="21"/>
      <c r="O179" s="22"/>
      <c r="P179" s="22"/>
      <c r="Q179" s="66"/>
    </row>
    <row r="180" spans="1:17" ht="16.5" thickTop="1" thickBot="1" x14ac:dyDescent="0.25">
      <c r="A180" s="26" t="s">
        <v>178</v>
      </c>
      <c r="B180" s="173">
        <v>0</v>
      </c>
      <c r="C180" s="174">
        <f t="shared" si="77"/>
        <v>0</v>
      </c>
      <c r="D180" s="175">
        <v>2</v>
      </c>
      <c r="E180" s="174">
        <f t="shared" si="78"/>
        <v>0.6116207951070336</v>
      </c>
      <c r="F180" s="173">
        <v>0</v>
      </c>
      <c r="G180" s="174">
        <f t="shared" si="79"/>
        <v>0</v>
      </c>
      <c r="H180" s="162">
        <f t="shared" si="80"/>
        <v>2</v>
      </c>
      <c r="I180" s="168">
        <f t="shared" si="81"/>
        <v>0.42372881355932202</v>
      </c>
      <c r="M180" s="66"/>
      <c r="N180" s="21"/>
      <c r="O180" s="22"/>
      <c r="P180" s="22"/>
      <c r="Q180" s="66"/>
    </row>
    <row r="181" spans="1:17" ht="16.5" thickTop="1" thickBot="1" x14ac:dyDescent="0.25">
      <c r="A181" s="26" t="s">
        <v>179</v>
      </c>
      <c r="B181" s="173">
        <v>1</v>
      </c>
      <c r="C181" s="174">
        <f t="shared" si="77"/>
        <v>0.68965517241379315</v>
      </c>
      <c r="D181" s="175">
        <v>3</v>
      </c>
      <c r="E181" s="174">
        <f t="shared" si="78"/>
        <v>0.91743119266055051</v>
      </c>
      <c r="F181" s="173">
        <v>0</v>
      </c>
      <c r="G181" s="174">
        <f t="shared" si="79"/>
        <v>0</v>
      </c>
      <c r="H181" s="162">
        <f t="shared" si="80"/>
        <v>4</v>
      </c>
      <c r="I181" s="168">
        <f t="shared" si="81"/>
        <v>0.84745762711864403</v>
      </c>
      <c r="M181" s="66"/>
      <c r="N181" s="21"/>
      <c r="O181" s="22"/>
      <c r="P181" s="22"/>
      <c r="Q181" s="66"/>
    </row>
    <row r="182" spans="1:17" ht="16.5" thickTop="1" thickBot="1" x14ac:dyDescent="0.25">
      <c r="A182" s="26" t="s">
        <v>34</v>
      </c>
      <c r="B182" s="173">
        <v>0</v>
      </c>
      <c r="C182" s="174">
        <f t="shared" si="77"/>
        <v>0</v>
      </c>
      <c r="D182" s="175">
        <v>3</v>
      </c>
      <c r="E182" s="174">
        <f t="shared" si="78"/>
        <v>0.91743119266055051</v>
      </c>
      <c r="F182" s="173">
        <v>0</v>
      </c>
      <c r="G182" s="174">
        <f t="shared" si="79"/>
        <v>0</v>
      </c>
      <c r="H182" s="162">
        <f t="shared" si="80"/>
        <v>3</v>
      </c>
      <c r="I182" s="168">
        <f t="shared" si="81"/>
        <v>0.63559322033898313</v>
      </c>
      <c r="M182" s="66"/>
      <c r="N182" s="21"/>
      <c r="O182" s="22"/>
      <c r="P182" s="22"/>
      <c r="Q182" s="66"/>
    </row>
    <row r="183" spans="1:17" ht="16.5" thickTop="1" thickBot="1" x14ac:dyDescent="0.25">
      <c r="A183" s="26" t="s">
        <v>33</v>
      </c>
      <c r="B183" s="173">
        <v>1</v>
      </c>
      <c r="C183" s="174">
        <f t="shared" si="77"/>
        <v>0.68965517241379315</v>
      </c>
      <c r="D183" s="175">
        <v>11</v>
      </c>
      <c r="E183" s="174">
        <f t="shared" si="78"/>
        <v>3.3639143730886847</v>
      </c>
      <c r="F183" s="173">
        <v>0</v>
      </c>
      <c r="G183" s="174">
        <f t="shared" si="79"/>
        <v>0</v>
      </c>
      <c r="H183" s="162">
        <f t="shared" si="80"/>
        <v>12</v>
      </c>
      <c r="I183" s="168">
        <f t="shared" si="81"/>
        <v>2.5423728813559325</v>
      </c>
      <c r="M183" s="66"/>
      <c r="N183" s="21"/>
      <c r="O183" s="22"/>
      <c r="P183" s="22"/>
      <c r="Q183" s="66"/>
    </row>
    <row r="184" spans="1:17" ht="20.25" customHeight="1" thickTop="1" thickBot="1" x14ac:dyDescent="0.25">
      <c r="A184" s="159" t="s">
        <v>40</v>
      </c>
      <c r="B184" s="176">
        <f t="shared" ref="B184:I184" si="82">SUM(B175:B183)</f>
        <v>145</v>
      </c>
      <c r="C184" s="177">
        <f t="shared" si="82"/>
        <v>100</v>
      </c>
      <c r="D184" s="176">
        <f t="shared" si="82"/>
        <v>327</v>
      </c>
      <c r="E184" s="177">
        <f t="shared" si="82"/>
        <v>99.999999999999986</v>
      </c>
      <c r="F184" s="176">
        <f t="shared" si="82"/>
        <v>0</v>
      </c>
      <c r="G184" s="177">
        <f t="shared" si="82"/>
        <v>0</v>
      </c>
      <c r="H184" s="165">
        <f t="shared" si="82"/>
        <v>472</v>
      </c>
      <c r="I184" s="169">
        <f t="shared" si="82"/>
        <v>100.00000000000001</v>
      </c>
      <c r="M184" s="66"/>
      <c r="N184" s="21"/>
      <c r="O184" s="22"/>
      <c r="P184" s="22"/>
      <c r="Q184" s="66"/>
    </row>
    <row r="185" spans="1:17" ht="15.75" thickTop="1" thickBot="1" x14ac:dyDescent="0.25"/>
    <row r="186" spans="1:17" ht="20.100000000000001" customHeight="1" thickTop="1" thickBot="1" x14ac:dyDescent="0.25">
      <c r="A186" s="19" t="s">
        <v>168</v>
      </c>
      <c r="B186" s="294" t="s">
        <v>38</v>
      </c>
      <c r="C186" s="296"/>
      <c r="D186" s="294" t="s">
        <v>39</v>
      </c>
      <c r="E186" s="296"/>
      <c r="F186" s="294" t="s">
        <v>208</v>
      </c>
      <c r="G186" s="296"/>
      <c r="H186" s="264" t="s">
        <v>40</v>
      </c>
      <c r="I186" s="265"/>
      <c r="M186" s="66"/>
      <c r="N186" s="21"/>
      <c r="O186" s="22"/>
      <c r="P186" s="22"/>
      <c r="Q186" s="66"/>
    </row>
    <row r="187" spans="1:17" ht="16.5" thickTop="1" thickBot="1" x14ac:dyDescent="0.25">
      <c r="A187" s="54"/>
      <c r="B187" s="107" t="s">
        <v>171</v>
      </c>
      <c r="C187" s="107" t="s">
        <v>172</v>
      </c>
      <c r="D187" s="107" t="s">
        <v>171</v>
      </c>
      <c r="E187" s="107" t="s">
        <v>172</v>
      </c>
      <c r="F187" s="107" t="s">
        <v>171</v>
      </c>
      <c r="G187" s="107" t="s">
        <v>172</v>
      </c>
      <c r="H187" s="94" t="s">
        <v>171</v>
      </c>
      <c r="I187" s="94" t="s">
        <v>172</v>
      </c>
      <c r="M187" s="66"/>
      <c r="N187" s="21"/>
      <c r="O187" s="22"/>
      <c r="P187" s="22"/>
      <c r="Q187" s="66"/>
    </row>
    <row r="188" spans="1:17" ht="16.5" thickTop="1" thickBot="1" x14ac:dyDescent="0.25">
      <c r="A188" s="26" t="s">
        <v>173</v>
      </c>
      <c r="B188" s="173">
        <v>5</v>
      </c>
      <c r="C188" s="174">
        <f>B188/$B$197*100</f>
        <v>5.2631578947368416</v>
      </c>
      <c r="D188" s="175">
        <v>6</v>
      </c>
      <c r="E188" s="174">
        <f>D188/$D$197*100</f>
        <v>6.9767441860465116</v>
      </c>
      <c r="F188" s="173">
        <v>0</v>
      </c>
      <c r="G188" s="174">
        <f>IFERROR(F188/$F$197*100,0)</f>
        <v>0</v>
      </c>
      <c r="H188" s="162">
        <f>SUM(B188,D188,F188)</f>
        <v>11</v>
      </c>
      <c r="I188" s="168">
        <f>H188/$H$197*100</f>
        <v>6.0773480662983426</v>
      </c>
      <c r="M188" s="66"/>
      <c r="N188" s="21"/>
      <c r="O188" s="22"/>
      <c r="P188" s="22"/>
      <c r="Q188" s="66"/>
    </row>
    <row r="189" spans="1:17" ht="16.5" thickTop="1" thickBot="1" x14ac:dyDescent="0.25">
      <c r="A189" s="26" t="s">
        <v>174</v>
      </c>
      <c r="B189" s="173">
        <v>49</v>
      </c>
      <c r="C189" s="174">
        <f t="shared" ref="C189:C196" si="83">B189/$B$197*100</f>
        <v>51.578947368421055</v>
      </c>
      <c r="D189" s="175">
        <v>40</v>
      </c>
      <c r="E189" s="174">
        <f t="shared" ref="E189:E196" si="84">D189/$D$197*100</f>
        <v>46.511627906976742</v>
      </c>
      <c r="F189" s="173">
        <v>0</v>
      </c>
      <c r="G189" s="174">
        <f t="shared" ref="G189:G196" si="85">IFERROR(F189/$F$197*100,0)</f>
        <v>0</v>
      </c>
      <c r="H189" s="162">
        <f t="shared" ref="H189:H196" si="86">SUM(B189,D189,F189)</f>
        <v>89</v>
      </c>
      <c r="I189" s="168">
        <f t="shared" ref="I189:I196" si="87">H189/$H$197*100</f>
        <v>49.171270718232044</v>
      </c>
      <c r="M189" s="66"/>
      <c r="N189" s="21"/>
      <c r="O189" s="22"/>
      <c r="P189" s="22"/>
      <c r="Q189" s="66"/>
    </row>
    <row r="190" spans="1:17" ht="16.5" thickTop="1" thickBot="1" x14ac:dyDescent="0.25">
      <c r="A190" s="26" t="s">
        <v>175</v>
      </c>
      <c r="B190" s="173">
        <v>1</v>
      </c>
      <c r="C190" s="174">
        <f t="shared" si="83"/>
        <v>1.0526315789473684</v>
      </c>
      <c r="D190" s="175">
        <v>4</v>
      </c>
      <c r="E190" s="174">
        <f t="shared" si="84"/>
        <v>4.6511627906976747</v>
      </c>
      <c r="F190" s="173">
        <v>0</v>
      </c>
      <c r="G190" s="174">
        <f t="shared" si="85"/>
        <v>0</v>
      </c>
      <c r="H190" s="162">
        <f t="shared" si="86"/>
        <v>5</v>
      </c>
      <c r="I190" s="168">
        <f t="shared" si="87"/>
        <v>2.7624309392265194</v>
      </c>
      <c r="M190" s="66"/>
      <c r="N190" s="21"/>
      <c r="O190" s="22"/>
      <c r="P190" s="22"/>
      <c r="Q190" s="66"/>
    </row>
    <row r="191" spans="1:17" ht="16.5" thickTop="1" thickBot="1" x14ac:dyDescent="0.25">
      <c r="A191" s="26" t="s">
        <v>176</v>
      </c>
      <c r="B191" s="173">
        <v>0</v>
      </c>
      <c r="C191" s="174">
        <f t="shared" si="83"/>
        <v>0</v>
      </c>
      <c r="D191" s="175">
        <v>1</v>
      </c>
      <c r="E191" s="174">
        <f t="shared" si="84"/>
        <v>1.1627906976744187</v>
      </c>
      <c r="F191" s="173">
        <v>0</v>
      </c>
      <c r="G191" s="174">
        <f t="shared" si="85"/>
        <v>0</v>
      </c>
      <c r="H191" s="162">
        <f t="shared" si="86"/>
        <v>1</v>
      </c>
      <c r="I191" s="168">
        <f t="shared" si="87"/>
        <v>0.55248618784530379</v>
      </c>
      <c r="M191" s="66"/>
      <c r="N191" s="21"/>
      <c r="O191" s="22"/>
      <c r="P191" s="22"/>
      <c r="Q191" s="66"/>
    </row>
    <row r="192" spans="1:17" ht="16.5" thickTop="1" thickBot="1" x14ac:dyDescent="0.25">
      <c r="A192" s="26" t="s">
        <v>177</v>
      </c>
      <c r="B192" s="173">
        <v>25</v>
      </c>
      <c r="C192" s="174">
        <f t="shared" si="83"/>
        <v>26.315789473684209</v>
      </c>
      <c r="D192" s="175">
        <v>19</v>
      </c>
      <c r="E192" s="174">
        <f t="shared" si="84"/>
        <v>22.093023255813954</v>
      </c>
      <c r="F192" s="173">
        <v>0</v>
      </c>
      <c r="G192" s="174">
        <f t="shared" si="85"/>
        <v>0</v>
      </c>
      <c r="H192" s="162">
        <f t="shared" si="86"/>
        <v>44</v>
      </c>
      <c r="I192" s="168">
        <f t="shared" si="87"/>
        <v>24.30939226519337</v>
      </c>
      <c r="M192" s="66"/>
      <c r="N192" s="21"/>
      <c r="O192" s="22"/>
      <c r="P192" s="22"/>
      <c r="Q192" s="66"/>
    </row>
    <row r="193" spans="1:17" ht="16.5" thickTop="1" thickBot="1" x14ac:dyDescent="0.25">
      <c r="A193" s="26" t="s">
        <v>178</v>
      </c>
      <c r="B193" s="173">
        <v>0</v>
      </c>
      <c r="C193" s="174">
        <f t="shared" si="83"/>
        <v>0</v>
      </c>
      <c r="D193" s="175">
        <v>0</v>
      </c>
      <c r="E193" s="174">
        <f t="shared" si="84"/>
        <v>0</v>
      </c>
      <c r="F193" s="173">
        <v>0</v>
      </c>
      <c r="G193" s="174">
        <f t="shared" si="85"/>
        <v>0</v>
      </c>
      <c r="H193" s="162">
        <f t="shared" si="86"/>
        <v>0</v>
      </c>
      <c r="I193" s="168">
        <f t="shared" si="87"/>
        <v>0</v>
      </c>
      <c r="M193" s="66"/>
      <c r="N193" s="21"/>
      <c r="O193" s="22"/>
      <c r="P193" s="22"/>
      <c r="Q193" s="66"/>
    </row>
    <row r="194" spans="1:17" ht="16.5" thickTop="1" thickBot="1" x14ac:dyDescent="0.25">
      <c r="A194" s="26" t="s">
        <v>179</v>
      </c>
      <c r="B194" s="173">
        <v>1</v>
      </c>
      <c r="C194" s="174">
        <f t="shared" si="83"/>
        <v>1.0526315789473684</v>
      </c>
      <c r="D194" s="175">
        <v>1</v>
      </c>
      <c r="E194" s="174">
        <f t="shared" si="84"/>
        <v>1.1627906976744187</v>
      </c>
      <c r="F194" s="173">
        <v>0</v>
      </c>
      <c r="G194" s="174">
        <f t="shared" si="85"/>
        <v>0</v>
      </c>
      <c r="H194" s="162">
        <f t="shared" si="86"/>
        <v>2</v>
      </c>
      <c r="I194" s="168">
        <f t="shared" si="87"/>
        <v>1.1049723756906076</v>
      </c>
      <c r="M194" s="66"/>
      <c r="N194" s="21"/>
      <c r="O194" s="22"/>
      <c r="P194" s="22"/>
      <c r="Q194" s="66"/>
    </row>
    <row r="195" spans="1:17" ht="16.5" thickTop="1" thickBot="1" x14ac:dyDescent="0.25">
      <c r="A195" s="26" t="s">
        <v>34</v>
      </c>
      <c r="B195" s="173">
        <v>2</v>
      </c>
      <c r="C195" s="174">
        <f t="shared" si="83"/>
        <v>2.1052631578947367</v>
      </c>
      <c r="D195" s="175">
        <v>1</v>
      </c>
      <c r="E195" s="174">
        <f t="shared" si="84"/>
        <v>1.1627906976744187</v>
      </c>
      <c r="F195" s="173">
        <v>0</v>
      </c>
      <c r="G195" s="174">
        <f t="shared" si="85"/>
        <v>0</v>
      </c>
      <c r="H195" s="162">
        <f t="shared" si="86"/>
        <v>3</v>
      </c>
      <c r="I195" s="168">
        <f t="shared" si="87"/>
        <v>1.6574585635359116</v>
      </c>
      <c r="M195" s="66"/>
      <c r="N195" s="21"/>
      <c r="O195" s="22"/>
      <c r="P195" s="22"/>
      <c r="Q195" s="66"/>
    </row>
    <row r="196" spans="1:17" ht="16.5" thickTop="1" thickBot="1" x14ac:dyDescent="0.25">
      <c r="A196" s="26" t="s">
        <v>33</v>
      </c>
      <c r="B196" s="173">
        <v>12</v>
      </c>
      <c r="C196" s="174">
        <f t="shared" si="83"/>
        <v>12.631578947368421</v>
      </c>
      <c r="D196" s="175">
        <v>14</v>
      </c>
      <c r="E196" s="174">
        <f t="shared" si="84"/>
        <v>16.279069767441861</v>
      </c>
      <c r="F196" s="173">
        <v>0</v>
      </c>
      <c r="G196" s="174">
        <f t="shared" si="85"/>
        <v>0</v>
      </c>
      <c r="H196" s="162">
        <f t="shared" si="86"/>
        <v>26</v>
      </c>
      <c r="I196" s="168">
        <f t="shared" si="87"/>
        <v>14.3646408839779</v>
      </c>
      <c r="M196" s="66"/>
      <c r="N196" s="21"/>
      <c r="O196" s="22"/>
      <c r="P196" s="22"/>
      <c r="Q196" s="66"/>
    </row>
    <row r="197" spans="1:17" ht="20.25" customHeight="1" thickTop="1" thickBot="1" x14ac:dyDescent="0.25">
      <c r="A197" s="159" t="s">
        <v>40</v>
      </c>
      <c r="B197" s="176">
        <f t="shared" ref="B197:I197" si="88">SUM(B188:B196)</f>
        <v>95</v>
      </c>
      <c r="C197" s="177">
        <f t="shared" si="88"/>
        <v>100.00000000000001</v>
      </c>
      <c r="D197" s="176">
        <f t="shared" si="88"/>
        <v>86</v>
      </c>
      <c r="E197" s="177">
        <f t="shared" si="88"/>
        <v>100</v>
      </c>
      <c r="F197" s="176">
        <f t="shared" si="88"/>
        <v>0</v>
      </c>
      <c r="G197" s="177">
        <f t="shared" si="88"/>
        <v>0</v>
      </c>
      <c r="H197" s="165">
        <f t="shared" si="88"/>
        <v>181</v>
      </c>
      <c r="I197" s="169">
        <f t="shared" si="88"/>
        <v>100</v>
      </c>
      <c r="M197" s="66"/>
      <c r="N197" s="21"/>
      <c r="O197" s="22"/>
      <c r="P197" s="22"/>
      <c r="Q197" s="66"/>
    </row>
    <row r="198" spans="1:17" ht="15.75" thickTop="1" thickBot="1" x14ac:dyDescent="0.25"/>
    <row r="199" spans="1:17" ht="20.100000000000001" customHeight="1" thickTop="1" thickBot="1" x14ac:dyDescent="0.25">
      <c r="A199" s="19" t="s">
        <v>238</v>
      </c>
      <c r="B199" s="294" t="s">
        <v>38</v>
      </c>
      <c r="C199" s="296"/>
      <c r="D199" s="294" t="s">
        <v>39</v>
      </c>
      <c r="E199" s="296"/>
      <c r="F199" s="294" t="s">
        <v>208</v>
      </c>
      <c r="G199" s="296"/>
      <c r="H199" s="264" t="s">
        <v>40</v>
      </c>
      <c r="I199" s="265"/>
      <c r="M199" s="66"/>
      <c r="N199" s="21"/>
      <c r="O199" s="22"/>
      <c r="P199" s="22"/>
      <c r="Q199" s="66"/>
    </row>
    <row r="200" spans="1:17" ht="16.5" thickTop="1" thickBot="1" x14ac:dyDescent="0.25">
      <c r="A200" s="54"/>
      <c r="B200" s="107" t="s">
        <v>171</v>
      </c>
      <c r="C200" s="107" t="s">
        <v>172</v>
      </c>
      <c r="D200" s="107" t="s">
        <v>171</v>
      </c>
      <c r="E200" s="107" t="s">
        <v>172</v>
      </c>
      <c r="F200" s="107" t="s">
        <v>171</v>
      </c>
      <c r="G200" s="107" t="s">
        <v>172</v>
      </c>
      <c r="H200" s="94" t="s">
        <v>171</v>
      </c>
      <c r="I200" s="94" t="s">
        <v>172</v>
      </c>
      <c r="M200" s="66"/>
      <c r="N200" s="21"/>
      <c r="O200" s="22"/>
      <c r="P200" s="22"/>
      <c r="Q200" s="66"/>
    </row>
    <row r="201" spans="1:17" ht="16.5" thickTop="1" thickBot="1" x14ac:dyDescent="0.25">
      <c r="A201" s="26" t="s">
        <v>173</v>
      </c>
      <c r="B201" s="173">
        <v>5</v>
      </c>
      <c r="C201" s="174">
        <f>B201/$B$210*100</f>
        <v>6.0975609756097562</v>
      </c>
      <c r="D201" s="175">
        <v>8</v>
      </c>
      <c r="E201" s="174">
        <f>D201/$D$210*100</f>
        <v>10.256410256410255</v>
      </c>
      <c r="F201" s="173">
        <v>0</v>
      </c>
      <c r="G201" s="174">
        <f>IFERROR(F201/$F$210*100,0)</f>
        <v>0</v>
      </c>
      <c r="H201" s="162">
        <f>SUM(B201,D201,F201)</f>
        <v>13</v>
      </c>
      <c r="I201" s="168">
        <f>H201/$H$210*100</f>
        <v>8.125</v>
      </c>
      <c r="M201" s="66"/>
      <c r="N201" s="21"/>
      <c r="O201" s="22"/>
      <c r="P201" s="22"/>
      <c r="Q201" s="66"/>
    </row>
    <row r="202" spans="1:17" ht="16.5" thickTop="1" thickBot="1" x14ac:dyDescent="0.25">
      <c r="A202" s="26" t="s">
        <v>174</v>
      </c>
      <c r="B202" s="173">
        <v>44</v>
      </c>
      <c r="C202" s="174">
        <f t="shared" ref="C202:C209" si="89">B202/$B$210*100</f>
        <v>53.658536585365859</v>
      </c>
      <c r="D202" s="175">
        <v>29</v>
      </c>
      <c r="E202" s="174">
        <f t="shared" ref="E202:E209" si="90">D202/$D$210*100</f>
        <v>37.179487179487182</v>
      </c>
      <c r="F202" s="173">
        <v>0</v>
      </c>
      <c r="G202" s="174">
        <f t="shared" ref="G202:G209" si="91">IFERROR(F202/$F$210*100,0)</f>
        <v>0</v>
      </c>
      <c r="H202" s="162">
        <f t="shared" ref="H202:H209" si="92">SUM(B202,D202,F202)</f>
        <v>73</v>
      </c>
      <c r="I202" s="168">
        <f t="shared" ref="I202:I209" si="93">H202/$H$210*100</f>
        <v>45.625</v>
      </c>
      <c r="M202" s="66"/>
      <c r="N202" s="21"/>
      <c r="O202" s="22"/>
      <c r="P202" s="22"/>
      <c r="Q202" s="66"/>
    </row>
    <row r="203" spans="1:17" ht="16.5" thickTop="1" thickBot="1" x14ac:dyDescent="0.25">
      <c r="A203" s="26" t="s">
        <v>175</v>
      </c>
      <c r="B203" s="173">
        <v>4</v>
      </c>
      <c r="C203" s="174">
        <f t="shared" si="89"/>
        <v>4.8780487804878048</v>
      </c>
      <c r="D203" s="175">
        <v>1</v>
      </c>
      <c r="E203" s="174">
        <f t="shared" si="90"/>
        <v>1.2820512820512819</v>
      </c>
      <c r="F203" s="173">
        <v>0</v>
      </c>
      <c r="G203" s="174">
        <f t="shared" si="91"/>
        <v>0</v>
      </c>
      <c r="H203" s="162">
        <f t="shared" si="92"/>
        <v>5</v>
      </c>
      <c r="I203" s="168">
        <f t="shared" si="93"/>
        <v>3.125</v>
      </c>
      <c r="M203" s="66"/>
      <c r="N203" s="21"/>
      <c r="O203" s="22"/>
      <c r="P203" s="22"/>
      <c r="Q203" s="66"/>
    </row>
    <row r="204" spans="1:17" ht="16.5" thickTop="1" thickBot="1" x14ac:dyDescent="0.25">
      <c r="A204" s="26" t="s">
        <v>176</v>
      </c>
      <c r="B204" s="173">
        <v>0</v>
      </c>
      <c r="C204" s="174">
        <f t="shared" si="89"/>
        <v>0</v>
      </c>
      <c r="D204" s="175">
        <v>0</v>
      </c>
      <c r="E204" s="174">
        <f t="shared" si="90"/>
        <v>0</v>
      </c>
      <c r="F204" s="173">
        <v>0</v>
      </c>
      <c r="G204" s="174">
        <f t="shared" si="91"/>
        <v>0</v>
      </c>
      <c r="H204" s="162">
        <f t="shared" si="92"/>
        <v>0</v>
      </c>
      <c r="I204" s="168">
        <f t="shared" si="93"/>
        <v>0</v>
      </c>
      <c r="M204" s="66"/>
      <c r="N204" s="21"/>
      <c r="O204" s="22"/>
      <c r="P204" s="22"/>
      <c r="Q204" s="66"/>
    </row>
    <row r="205" spans="1:17" ht="16.5" thickTop="1" thickBot="1" x14ac:dyDescent="0.25">
      <c r="A205" s="26" t="s">
        <v>177</v>
      </c>
      <c r="B205" s="173">
        <v>13</v>
      </c>
      <c r="C205" s="174">
        <f t="shared" si="89"/>
        <v>15.853658536585366</v>
      </c>
      <c r="D205" s="175">
        <v>25</v>
      </c>
      <c r="E205" s="174">
        <f t="shared" si="90"/>
        <v>32.051282051282051</v>
      </c>
      <c r="F205" s="173">
        <v>0</v>
      </c>
      <c r="G205" s="174">
        <f t="shared" si="91"/>
        <v>0</v>
      </c>
      <c r="H205" s="162">
        <f t="shared" si="92"/>
        <v>38</v>
      </c>
      <c r="I205" s="168">
        <f t="shared" si="93"/>
        <v>23.75</v>
      </c>
      <c r="M205" s="66"/>
      <c r="N205" s="21"/>
      <c r="O205" s="22"/>
      <c r="P205" s="22"/>
      <c r="Q205" s="66"/>
    </row>
    <row r="206" spans="1:17" ht="16.5" thickTop="1" thickBot="1" x14ac:dyDescent="0.25">
      <c r="A206" s="26" t="s">
        <v>178</v>
      </c>
      <c r="B206" s="173">
        <v>0</v>
      </c>
      <c r="C206" s="174">
        <f t="shared" si="89"/>
        <v>0</v>
      </c>
      <c r="D206" s="175">
        <v>1</v>
      </c>
      <c r="E206" s="174">
        <f t="shared" si="90"/>
        <v>1.2820512820512819</v>
      </c>
      <c r="F206" s="173">
        <v>0</v>
      </c>
      <c r="G206" s="174">
        <f t="shared" si="91"/>
        <v>0</v>
      </c>
      <c r="H206" s="162">
        <f t="shared" si="92"/>
        <v>1</v>
      </c>
      <c r="I206" s="168">
        <f t="shared" si="93"/>
        <v>0.625</v>
      </c>
      <c r="M206" s="66"/>
      <c r="N206" s="21"/>
      <c r="O206" s="22"/>
      <c r="P206" s="22"/>
      <c r="Q206" s="66"/>
    </row>
    <row r="207" spans="1:17" ht="16.5" thickTop="1" thickBot="1" x14ac:dyDescent="0.25">
      <c r="A207" s="26" t="s">
        <v>179</v>
      </c>
      <c r="B207" s="173">
        <v>1</v>
      </c>
      <c r="C207" s="174">
        <f t="shared" si="89"/>
        <v>1.2195121951219512</v>
      </c>
      <c r="D207" s="175">
        <v>1</v>
      </c>
      <c r="E207" s="174">
        <f t="shared" si="90"/>
        <v>1.2820512820512819</v>
      </c>
      <c r="F207" s="173">
        <v>0</v>
      </c>
      <c r="G207" s="174">
        <f t="shared" si="91"/>
        <v>0</v>
      </c>
      <c r="H207" s="162">
        <f t="shared" si="92"/>
        <v>2</v>
      </c>
      <c r="I207" s="168">
        <f t="shared" si="93"/>
        <v>1.25</v>
      </c>
      <c r="M207" s="66"/>
      <c r="N207" s="21"/>
      <c r="O207" s="22"/>
      <c r="P207" s="22"/>
      <c r="Q207" s="66"/>
    </row>
    <row r="208" spans="1:17" ht="16.5" thickTop="1" thickBot="1" x14ac:dyDescent="0.25">
      <c r="A208" s="26" t="s">
        <v>34</v>
      </c>
      <c r="B208" s="173">
        <v>0</v>
      </c>
      <c r="C208" s="174">
        <f t="shared" si="89"/>
        <v>0</v>
      </c>
      <c r="D208" s="175">
        <v>0</v>
      </c>
      <c r="E208" s="174">
        <f t="shared" si="90"/>
        <v>0</v>
      </c>
      <c r="F208" s="173">
        <v>0</v>
      </c>
      <c r="G208" s="174">
        <f t="shared" si="91"/>
        <v>0</v>
      </c>
      <c r="H208" s="162">
        <f t="shared" si="92"/>
        <v>0</v>
      </c>
      <c r="I208" s="168">
        <f t="shared" si="93"/>
        <v>0</v>
      </c>
      <c r="M208" s="66"/>
      <c r="N208" s="21"/>
      <c r="O208" s="22"/>
      <c r="P208" s="22"/>
      <c r="Q208" s="66"/>
    </row>
    <row r="209" spans="1:17" ht="16.5" thickTop="1" thickBot="1" x14ac:dyDescent="0.25">
      <c r="A209" s="26" t="s">
        <v>33</v>
      </c>
      <c r="B209" s="173">
        <v>15</v>
      </c>
      <c r="C209" s="174">
        <f t="shared" si="89"/>
        <v>18.292682926829269</v>
      </c>
      <c r="D209" s="175">
        <v>13</v>
      </c>
      <c r="E209" s="174">
        <f t="shared" si="90"/>
        <v>16.666666666666664</v>
      </c>
      <c r="F209" s="173">
        <v>0</v>
      </c>
      <c r="G209" s="174">
        <f t="shared" si="91"/>
        <v>0</v>
      </c>
      <c r="H209" s="162">
        <f t="shared" si="92"/>
        <v>28</v>
      </c>
      <c r="I209" s="168">
        <f t="shared" si="93"/>
        <v>17.5</v>
      </c>
      <c r="M209" s="66"/>
      <c r="N209" s="21"/>
      <c r="O209" s="22"/>
      <c r="P209" s="22"/>
      <c r="Q209" s="66"/>
    </row>
    <row r="210" spans="1:17" ht="20.25" customHeight="1" thickTop="1" thickBot="1" x14ac:dyDescent="0.25">
      <c r="A210" s="159" t="s">
        <v>40</v>
      </c>
      <c r="B210" s="176">
        <f t="shared" ref="B210:I210" si="94">SUM(B201:B209)</f>
        <v>82</v>
      </c>
      <c r="C210" s="177">
        <f t="shared" si="94"/>
        <v>100.00000000000001</v>
      </c>
      <c r="D210" s="176">
        <f t="shared" si="94"/>
        <v>78</v>
      </c>
      <c r="E210" s="177">
        <f t="shared" si="94"/>
        <v>100</v>
      </c>
      <c r="F210" s="176">
        <f t="shared" si="94"/>
        <v>0</v>
      </c>
      <c r="G210" s="177">
        <f t="shared" si="94"/>
        <v>0</v>
      </c>
      <c r="H210" s="165">
        <f t="shared" si="94"/>
        <v>160</v>
      </c>
      <c r="I210" s="169">
        <f t="shared" si="94"/>
        <v>100</v>
      </c>
      <c r="M210" s="66"/>
      <c r="N210" s="21"/>
      <c r="O210" s="22"/>
      <c r="P210" s="22"/>
      <c r="Q210" s="66"/>
    </row>
    <row r="211" spans="1:17" ht="15" thickTop="1" x14ac:dyDescent="0.2"/>
    <row r="212" spans="1:17" ht="15" thickBot="1" x14ac:dyDescent="0.25"/>
    <row r="213" spans="1:17" ht="20.100000000000001" customHeight="1" thickTop="1" thickBot="1" x14ac:dyDescent="0.25">
      <c r="A213" s="19" t="s">
        <v>269</v>
      </c>
      <c r="B213" s="294" t="s">
        <v>38</v>
      </c>
      <c r="C213" s="296"/>
      <c r="D213" s="294" t="s">
        <v>39</v>
      </c>
      <c r="E213" s="296"/>
      <c r="F213" s="294" t="s">
        <v>208</v>
      </c>
      <c r="G213" s="296"/>
      <c r="H213" s="264" t="s">
        <v>40</v>
      </c>
      <c r="I213" s="265"/>
      <c r="M213" s="66"/>
      <c r="N213" s="21"/>
      <c r="O213" s="22"/>
      <c r="P213" s="22"/>
      <c r="Q213" s="66"/>
    </row>
    <row r="214" spans="1:17" ht="16.5" thickTop="1" thickBot="1" x14ac:dyDescent="0.25">
      <c r="A214" s="54"/>
      <c r="B214" s="107" t="s">
        <v>171</v>
      </c>
      <c r="C214" s="107" t="s">
        <v>172</v>
      </c>
      <c r="D214" s="107" t="s">
        <v>171</v>
      </c>
      <c r="E214" s="107" t="s">
        <v>172</v>
      </c>
      <c r="F214" s="107" t="s">
        <v>171</v>
      </c>
      <c r="G214" s="107" t="s">
        <v>172</v>
      </c>
      <c r="H214" s="94" t="s">
        <v>171</v>
      </c>
      <c r="I214" s="94" t="s">
        <v>172</v>
      </c>
      <c r="M214" s="66"/>
      <c r="N214" s="21"/>
      <c r="O214" s="22"/>
      <c r="P214" s="22"/>
      <c r="Q214" s="66"/>
    </row>
    <row r="215" spans="1:17" ht="16.5" thickTop="1" thickBot="1" x14ac:dyDescent="0.25">
      <c r="A215" s="26" t="s">
        <v>173</v>
      </c>
      <c r="B215" s="173">
        <v>154</v>
      </c>
      <c r="C215" s="174">
        <f>B215/$B$224*100</f>
        <v>8.3832335329341312</v>
      </c>
      <c r="D215" s="175">
        <v>230</v>
      </c>
      <c r="E215" s="174">
        <f>D215/$D$224*100</f>
        <v>11.488511488511488</v>
      </c>
      <c r="F215" s="173">
        <v>0</v>
      </c>
      <c r="G215" s="174">
        <f>IFERROR(F215/$F$224*100,0)</f>
        <v>0</v>
      </c>
      <c r="H215" s="162">
        <f>SUM(B215,D215,F215)</f>
        <v>384</v>
      </c>
      <c r="I215" s="168">
        <f>H215/$H$224*100</f>
        <v>9.9921935987509762</v>
      </c>
      <c r="M215" s="66"/>
      <c r="N215" s="21"/>
      <c r="O215" s="22"/>
      <c r="P215" s="22"/>
      <c r="Q215" s="66"/>
    </row>
    <row r="216" spans="1:17" ht="16.5" thickTop="1" thickBot="1" x14ac:dyDescent="0.25">
      <c r="A216" s="26" t="s">
        <v>174</v>
      </c>
      <c r="B216" s="173">
        <v>1096</v>
      </c>
      <c r="C216" s="174">
        <f t="shared" ref="C216:C223" si="95">B216/$B$224*100</f>
        <v>59.662493195427324</v>
      </c>
      <c r="D216" s="175">
        <v>907</v>
      </c>
      <c r="E216" s="174">
        <f t="shared" ref="E216:E223" si="96">D216/$D$224*100</f>
        <v>45.304695304695301</v>
      </c>
      <c r="F216" s="173">
        <v>0</v>
      </c>
      <c r="G216" s="174">
        <f t="shared" ref="G216:G223" si="97">IFERROR(F216/$F$224*100,0)</f>
        <v>0</v>
      </c>
      <c r="H216" s="162">
        <f t="shared" ref="H216:H223" si="98">SUM(B216,D216,F216)</f>
        <v>2003</v>
      </c>
      <c r="I216" s="168">
        <f t="shared" ref="I216:I223" si="99">H216/$H$224*100</f>
        <v>52.120739005984909</v>
      </c>
      <c r="M216" s="66"/>
      <c r="N216" s="21"/>
      <c r="O216" s="22"/>
      <c r="P216" s="22"/>
      <c r="Q216" s="66"/>
    </row>
    <row r="217" spans="1:17" ht="16.5" thickTop="1" thickBot="1" x14ac:dyDescent="0.25">
      <c r="A217" s="26" t="s">
        <v>175</v>
      </c>
      <c r="B217" s="173">
        <v>82</v>
      </c>
      <c r="C217" s="174">
        <f t="shared" si="95"/>
        <v>4.4637996733805121</v>
      </c>
      <c r="D217" s="175">
        <v>138</v>
      </c>
      <c r="E217" s="174">
        <f t="shared" si="96"/>
        <v>6.8931068931068928</v>
      </c>
      <c r="F217" s="173">
        <v>0</v>
      </c>
      <c r="G217" s="174">
        <f t="shared" si="97"/>
        <v>0</v>
      </c>
      <c r="H217" s="162">
        <f t="shared" si="98"/>
        <v>220</v>
      </c>
      <c r="I217" s="168">
        <f t="shared" si="99"/>
        <v>5.7246942492844139</v>
      </c>
      <c r="M217" s="66"/>
      <c r="N217" s="21"/>
      <c r="O217" s="22"/>
      <c r="P217" s="22"/>
      <c r="Q217" s="66"/>
    </row>
    <row r="218" spans="1:17" ht="16.5" thickTop="1" thickBot="1" x14ac:dyDescent="0.25">
      <c r="A218" s="26" t="s">
        <v>176</v>
      </c>
      <c r="B218" s="173">
        <v>5</v>
      </c>
      <c r="C218" s="174">
        <f t="shared" si="95"/>
        <v>0.27218290691344582</v>
      </c>
      <c r="D218" s="175">
        <v>5</v>
      </c>
      <c r="E218" s="174">
        <f t="shared" si="96"/>
        <v>0.24975024975024976</v>
      </c>
      <c r="F218" s="173">
        <v>0</v>
      </c>
      <c r="G218" s="174">
        <f t="shared" si="97"/>
        <v>0</v>
      </c>
      <c r="H218" s="162">
        <f t="shared" si="98"/>
        <v>10</v>
      </c>
      <c r="I218" s="168">
        <f t="shared" si="99"/>
        <v>0.26021337496747332</v>
      </c>
      <c r="M218" s="66"/>
      <c r="N218" s="21"/>
      <c r="O218" s="22"/>
      <c r="P218" s="22"/>
      <c r="Q218" s="66"/>
    </row>
    <row r="219" spans="1:17" ht="16.5" thickTop="1" thickBot="1" x14ac:dyDescent="0.25">
      <c r="A219" s="26" t="s">
        <v>177</v>
      </c>
      <c r="B219" s="173">
        <v>378</v>
      </c>
      <c r="C219" s="174">
        <f t="shared" si="95"/>
        <v>20.577027762656506</v>
      </c>
      <c r="D219" s="175">
        <v>590</v>
      </c>
      <c r="E219" s="174">
        <f t="shared" si="96"/>
        <v>29.47052947052947</v>
      </c>
      <c r="F219" s="173">
        <v>0</v>
      </c>
      <c r="G219" s="174">
        <f t="shared" si="97"/>
        <v>0</v>
      </c>
      <c r="H219" s="162">
        <f t="shared" si="98"/>
        <v>968</v>
      </c>
      <c r="I219" s="168">
        <f t="shared" si="99"/>
        <v>25.188654696851419</v>
      </c>
      <c r="M219" s="66"/>
      <c r="N219" s="21"/>
      <c r="O219" s="22"/>
      <c r="P219" s="22"/>
      <c r="Q219" s="66"/>
    </row>
    <row r="220" spans="1:17" ht="16.5" thickTop="1" thickBot="1" x14ac:dyDescent="0.25">
      <c r="A220" s="26" t="s">
        <v>178</v>
      </c>
      <c r="B220" s="173">
        <v>7</v>
      </c>
      <c r="C220" s="174">
        <f t="shared" si="95"/>
        <v>0.38105606967882416</v>
      </c>
      <c r="D220" s="175">
        <v>6</v>
      </c>
      <c r="E220" s="174">
        <f t="shared" si="96"/>
        <v>0.29970029970029971</v>
      </c>
      <c r="F220" s="173">
        <v>0</v>
      </c>
      <c r="G220" s="174">
        <f t="shared" si="97"/>
        <v>0</v>
      </c>
      <c r="H220" s="162">
        <f t="shared" si="98"/>
        <v>13</v>
      </c>
      <c r="I220" s="168">
        <f t="shared" si="99"/>
        <v>0.33827738745771535</v>
      </c>
      <c r="M220" s="66"/>
      <c r="N220" s="21"/>
      <c r="O220" s="22"/>
      <c r="P220" s="22"/>
      <c r="Q220" s="66"/>
    </row>
    <row r="221" spans="1:17" ht="16.5" thickTop="1" thickBot="1" x14ac:dyDescent="0.25">
      <c r="A221" s="26" t="s">
        <v>179</v>
      </c>
      <c r="B221" s="173">
        <v>29</v>
      </c>
      <c r="C221" s="174">
        <f t="shared" si="95"/>
        <v>1.5786608600979857</v>
      </c>
      <c r="D221" s="175">
        <v>35</v>
      </c>
      <c r="E221" s="174">
        <f t="shared" si="96"/>
        <v>1.7482517482517483</v>
      </c>
      <c r="F221" s="173">
        <v>0</v>
      </c>
      <c r="G221" s="174">
        <f t="shared" si="97"/>
        <v>0</v>
      </c>
      <c r="H221" s="162">
        <f t="shared" si="98"/>
        <v>64</v>
      </c>
      <c r="I221" s="168">
        <f t="shared" si="99"/>
        <v>1.6653655997918293</v>
      </c>
      <c r="M221" s="66"/>
      <c r="N221" s="21"/>
      <c r="O221" s="22"/>
      <c r="P221" s="22"/>
      <c r="Q221" s="66"/>
    </row>
    <row r="222" spans="1:17" ht="16.5" thickTop="1" thickBot="1" x14ac:dyDescent="0.25">
      <c r="A222" s="26" t="s">
        <v>34</v>
      </c>
      <c r="B222" s="173">
        <v>21</v>
      </c>
      <c r="C222" s="174">
        <f t="shared" si="95"/>
        <v>1.1431682090364725</v>
      </c>
      <c r="D222" s="175">
        <v>13</v>
      </c>
      <c r="E222" s="174">
        <f t="shared" si="96"/>
        <v>0.64935064935064934</v>
      </c>
      <c r="F222" s="173">
        <v>4</v>
      </c>
      <c r="G222" s="174">
        <f t="shared" si="97"/>
        <v>100</v>
      </c>
      <c r="H222" s="162">
        <f t="shared" si="98"/>
        <v>38</v>
      </c>
      <c r="I222" s="168">
        <f t="shared" si="99"/>
        <v>0.9888108248763986</v>
      </c>
      <c r="M222" s="66"/>
      <c r="N222" s="21"/>
      <c r="O222" s="22"/>
      <c r="P222" s="22"/>
      <c r="Q222" s="66"/>
    </row>
    <row r="223" spans="1:17" ht="16.5" thickTop="1" thickBot="1" x14ac:dyDescent="0.25">
      <c r="A223" s="26" t="s">
        <v>33</v>
      </c>
      <c r="B223" s="173">
        <v>65</v>
      </c>
      <c r="C223" s="174">
        <f t="shared" si="95"/>
        <v>3.5383777898747955</v>
      </c>
      <c r="D223" s="175">
        <v>78</v>
      </c>
      <c r="E223" s="174">
        <f t="shared" si="96"/>
        <v>3.8961038961038961</v>
      </c>
      <c r="F223" s="173">
        <v>0</v>
      </c>
      <c r="G223" s="174">
        <f t="shared" si="97"/>
        <v>0</v>
      </c>
      <c r="H223" s="162">
        <f t="shared" si="98"/>
        <v>143</v>
      </c>
      <c r="I223" s="168">
        <f t="shared" si="99"/>
        <v>3.7210512620348681</v>
      </c>
      <c r="M223" s="66"/>
      <c r="N223" s="21"/>
      <c r="O223" s="22"/>
      <c r="P223" s="22"/>
      <c r="Q223" s="66"/>
    </row>
    <row r="224" spans="1:17" ht="20.25" customHeight="1" thickTop="1" thickBot="1" x14ac:dyDescent="0.25">
      <c r="A224" s="159" t="s">
        <v>40</v>
      </c>
      <c r="B224" s="176">
        <f t="shared" ref="B224:I224" si="100">SUM(B215:B223)</f>
        <v>1837</v>
      </c>
      <c r="C224" s="177">
        <f t="shared" si="100"/>
        <v>99.999999999999986</v>
      </c>
      <c r="D224" s="176">
        <f t="shared" si="100"/>
        <v>2002</v>
      </c>
      <c r="E224" s="177">
        <f t="shared" si="100"/>
        <v>100</v>
      </c>
      <c r="F224" s="176">
        <f t="shared" si="100"/>
        <v>4</v>
      </c>
      <c r="G224" s="177">
        <f t="shared" si="100"/>
        <v>100</v>
      </c>
      <c r="H224" s="165">
        <f t="shared" si="100"/>
        <v>3843</v>
      </c>
      <c r="I224" s="169">
        <f t="shared" si="100"/>
        <v>99.999999999999986</v>
      </c>
      <c r="M224" s="66"/>
      <c r="N224" s="21"/>
      <c r="O224" s="22"/>
      <c r="P224" s="22"/>
      <c r="Q224" s="66"/>
    </row>
    <row r="225" spans="1:1" ht="15" thickTop="1" x14ac:dyDescent="0.2"/>
    <row r="226" spans="1:1" x14ac:dyDescent="0.2">
      <c r="A226" s="242" t="s">
        <v>261</v>
      </c>
    </row>
    <row r="227" spans="1:1" x14ac:dyDescent="0.2">
      <c r="A227" s="115" t="s">
        <v>270</v>
      </c>
    </row>
    <row r="228" spans="1:1" x14ac:dyDescent="0.2">
      <c r="A228" s="115"/>
    </row>
    <row r="229" spans="1:1" x14ac:dyDescent="0.2">
      <c r="A229" s="242" t="s">
        <v>237</v>
      </c>
    </row>
    <row r="230" spans="1:1" x14ac:dyDescent="0.2">
      <c r="A230" s="115" t="s">
        <v>214</v>
      </c>
    </row>
  </sheetData>
  <mergeCells count="70">
    <mergeCell ref="B199:C199"/>
    <mergeCell ref="D199:E199"/>
    <mergeCell ref="F199:G199"/>
    <mergeCell ref="H199:I199"/>
    <mergeCell ref="B213:C213"/>
    <mergeCell ref="D213:E213"/>
    <mergeCell ref="F213:G213"/>
    <mergeCell ref="H213:I213"/>
    <mergeCell ref="B173:C173"/>
    <mergeCell ref="D173:E173"/>
    <mergeCell ref="F173:G173"/>
    <mergeCell ref="H173:I173"/>
    <mergeCell ref="B186:C186"/>
    <mergeCell ref="D186:E186"/>
    <mergeCell ref="F186:G186"/>
    <mergeCell ref="H186:I186"/>
    <mergeCell ref="B147:C147"/>
    <mergeCell ref="D147:E147"/>
    <mergeCell ref="F147:G147"/>
    <mergeCell ref="H147:I147"/>
    <mergeCell ref="B160:C160"/>
    <mergeCell ref="D160:E160"/>
    <mergeCell ref="F160:G160"/>
    <mergeCell ref="H160:I160"/>
    <mergeCell ref="B121:C121"/>
    <mergeCell ref="D121:E121"/>
    <mergeCell ref="F121:G121"/>
    <mergeCell ref="H121:I121"/>
    <mergeCell ref="B134:C134"/>
    <mergeCell ref="D134:E134"/>
    <mergeCell ref="F134:G134"/>
    <mergeCell ref="H134:I134"/>
    <mergeCell ref="B95:C95"/>
    <mergeCell ref="D95:E95"/>
    <mergeCell ref="F95:G95"/>
    <mergeCell ref="H95:I95"/>
    <mergeCell ref="B108:C108"/>
    <mergeCell ref="D108:E108"/>
    <mergeCell ref="F108:G108"/>
    <mergeCell ref="H108:I108"/>
    <mergeCell ref="B69:C69"/>
    <mergeCell ref="D69:E69"/>
    <mergeCell ref="F69:G69"/>
    <mergeCell ref="H69:I69"/>
    <mergeCell ref="B82:C82"/>
    <mergeCell ref="D82:E82"/>
    <mergeCell ref="F82:G82"/>
    <mergeCell ref="H82:I82"/>
    <mergeCell ref="B43:C43"/>
    <mergeCell ref="D43:E43"/>
    <mergeCell ref="F43:G43"/>
    <mergeCell ref="H43:I43"/>
    <mergeCell ref="B56:C56"/>
    <mergeCell ref="D56:E56"/>
    <mergeCell ref="F56:G56"/>
    <mergeCell ref="H56:I56"/>
    <mergeCell ref="B17:C17"/>
    <mergeCell ref="D17:E17"/>
    <mergeCell ref="F17:G17"/>
    <mergeCell ref="H17:I17"/>
    <mergeCell ref="B30:C30"/>
    <mergeCell ref="D30:E30"/>
    <mergeCell ref="F30:G30"/>
    <mergeCell ref="H30:I30"/>
    <mergeCell ref="B3:G3"/>
    <mergeCell ref="H3:I3"/>
    <mergeCell ref="B4:C4"/>
    <mergeCell ref="D4:E4"/>
    <mergeCell ref="F4:G4"/>
    <mergeCell ref="H4:I4"/>
  </mergeCells>
  <hyperlinks>
    <hyperlink ref="A2" location="TOC!A1" display="Return to Table of Contents" xr:uid="{7A48A2F1-7072-4018-A1F9-45F82B374F0E}"/>
  </hyperlinks>
  <pageMargins left="0.25" right="0.25" top="0.75" bottom="0.75" header="0.3" footer="0.3"/>
  <pageSetup scale="77" fitToHeight="0" orientation="portrait" r:id="rId1"/>
  <headerFooter>
    <oddHeader>&amp;L&amp;"Arial,Italic"Dental Education Program Enrollment and Graduates Report: 2022-23</oddHeader>
  </headerFooter>
  <rowBreaks count="4" manualBreakCount="4">
    <brk id="55" max="8" man="1"/>
    <brk id="107" max="8" man="1"/>
    <brk id="159" max="8" man="1"/>
    <brk id="212"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249977111117893"/>
    <pageSetUpPr fitToPage="1"/>
  </sheetPr>
  <dimension ref="A1:O17"/>
  <sheetViews>
    <sheetView workbookViewId="0">
      <pane ySplit="4" topLeftCell="A5" activePane="bottomLeft" state="frozen"/>
      <selection pane="bottomLeft"/>
    </sheetView>
  </sheetViews>
  <sheetFormatPr defaultColWidth="9.140625" defaultRowHeight="15" x14ac:dyDescent="0.2"/>
  <cols>
    <col min="1" max="1" width="52.140625" style="10" customWidth="1"/>
    <col min="2" max="6" width="15" style="10" customWidth="1"/>
    <col min="7" max="10" width="12.140625" style="10" customWidth="1"/>
    <col min="11" max="12" width="9.140625" style="10"/>
    <col min="13" max="13" width="19.42578125" style="10" customWidth="1"/>
    <col min="14" max="16384" width="9.140625" style="10"/>
  </cols>
  <sheetData>
    <row r="1" spans="1:15" ht="15.75" x14ac:dyDescent="0.25">
      <c r="A1" s="17" t="s">
        <v>244</v>
      </c>
    </row>
    <row r="2" spans="1:15" ht="15.75" thickBot="1" x14ac:dyDescent="0.25">
      <c r="A2" s="125" t="s">
        <v>234</v>
      </c>
    </row>
    <row r="3" spans="1:15" ht="32.450000000000003" customHeight="1" thickTop="1" thickBot="1" x14ac:dyDescent="0.25">
      <c r="A3" s="19"/>
      <c r="B3" s="291" t="s">
        <v>211</v>
      </c>
      <c r="C3" s="292"/>
      <c r="D3" s="292"/>
      <c r="E3" s="292"/>
      <c r="F3" s="293"/>
      <c r="G3" s="253" t="s">
        <v>19</v>
      </c>
      <c r="H3" s="11"/>
      <c r="I3" s="11"/>
      <c r="J3" s="11"/>
      <c r="M3" s="12"/>
      <c r="N3" s="13"/>
      <c r="O3" s="13"/>
    </row>
    <row r="4" spans="1:15" ht="17.25" thickTop="1" thickBot="1" x14ac:dyDescent="0.25">
      <c r="A4" s="23"/>
      <c r="B4" s="137">
        <v>2018</v>
      </c>
      <c r="C4" s="137">
        <v>2019</v>
      </c>
      <c r="D4" s="137">
        <v>2020</v>
      </c>
      <c r="E4" s="136">
        <v>2021</v>
      </c>
      <c r="F4" s="135">
        <v>2022</v>
      </c>
      <c r="G4" s="254"/>
      <c r="H4" s="14"/>
      <c r="I4" s="14"/>
      <c r="J4" s="14"/>
      <c r="M4" s="12"/>
      <c r="N4" s="13"/>
      <c r="O4" s="13"/>
    </row>
    <row r="5" spans="1:15" ht="20.100000000000001" customHeight="1" thickTop="1" thickBot="1" x14ac:dyDescent="0.25">
      <c r="A5" s="158" t="s">
        <v>206</v>
      </c>
      <c r="B5" s="144"/>
      <c r="C5" s="144"/>
      <c r="D5" s="144"/>
      <c r="E5" s="144"/>
      <c r="F5" s="144"/>
      <c r="G5" s="140"/>
      <c r="H5" s="15"/>
      <c r="I5" s="15"/>
      <c r="J5" s="15"/>
      <c r="M5" s="12"/>
      <c r="N5" s="13"/>
      <c r="O5" s="13"/>
    </row>
    <row r="6" spans="1:15" ht="17.25" thickTop="1" thickBot="1" x14ac:dyDescent="0.25">
      <c r="A6" s="138" t="s">
        <v>39</v>
      </c>
      <c r="B6" s="239">
        <v>49.7</v>
      </c>
      <c r="C6" s="239">
        <v>50.6</v>
      </c>
      <c r="D6" s="239">
        <v>51.4</v>
      </c>
      <c r="E6" s="239">
        <v>51.552888222055515</v>
      </c>
      <c r="F6" s="239">
        <v>52.9</v>
      </c>
      <c r="G6" s="138"/>
      <c r="H6" s="15"/>
      <c r="I6" s="15"/>
      <c r="J6" s="15"/>
      <c r="M6" s="12"/>
      <c r="N6" s="13"/>
      <c r="O6" s="13"/>
    </row>
    <row r="7" spans="1:15" ht="20.100000000000001" customHeight="1" thickTop="1" thickBot="1" x14ac:dyDescent="0.25">
      <c r="A7" s="158" t="s">
        <v>207</v>
      </c>
      <c r="B7" s="144"/>
      <c r="C7" s="144"/>
      <c r="D7" s="144"/>
      <c r="E7" s="144"/>
      <c r="F7" s="144"/>
      <c r="G7" s="140"/>
      <c r="H7" s="15"/>
      <c r="I7" s="15"/>
      <c r="J7" s="15"/>
      <c r="M7" s="12"/>
      <c r="N7" s="13"/>
      <c r="O7" s="13"/>
    </row>
    <row r="8" spans="1:15" ht="17.25" thickTop="1" thickBot="1" x14ac:dyDescent="0.25">
      <c r="A8" s="138" t="s">
        <v>145</v>
      </c>
      <c r="B8" s="239">
        <v>52.3</v>
      </c>
      <c r="C8" s="239">
        <v>51.5</v>
      </c>
      <c r="D8" s="239">
        <v>50.3</v>
      </c>
      <c r="E8" s="239">
        <v>48.7</v>
      </c>
      <c r="F8" s="239">
        <v>48</v>
      </c>
      <c r="G8" s="138"/>
      <c r="H8" s="15"/>
      <c r="I8" s="15"/>
      <c r="J8" s="15"/>
      <c r="M8" s="12"/>
      <c r="N8" s="13"/>
      <c r="O8" s="13"/>
    </row>
    <row r="9" spans="1:15" ht="17.25" thickTop="1" thickBot="1" x14ac:dyDescent="0.25">
      <c r="A9" s="138" t="s">
        <v>146</v>
      </c>
      <c r="B9" s="239">
        <v>4.4000000000000004</v>
      </c>
      <c r="C9" s="239">
        <v>4.9000000000000004</v>
      </c>
      <c r="D9" s="239">
        <v>4.7</v>
      </c>
      <c r="E9" s="239">
        <v>5.2</v>
      </c>
      <c r="F9" s="239">
        <v>5.2</v>
      </c>
      <c r="G9" s="138"/>
      <c r="H9" s="15"/>
      <c r="I9" s="15"/>
      <c r="J9" s="15"/>
      <c r="M9" s="12"/>
      <c r="N9" s="13"/>
      <c r="O9" s="13"/>
    </row>
    <row r="10" spans="1:15" ht="17.25" thickTop="1" thickBot="1" x14ac:dyDescent="0.25">
      <c r="A10" s="138" t="s">
        <v>147</v>
      </c>
      <c r="B10" s="239">
        <v>7.7</v>
      </c>
      <c r="C10" s="239">
        <v>8.4</v>
      </c>
      <c r="D10" s="239">
        <v>8.6</v>
      </c>
      <c r="E10" s="239">
        <v>9.4</v>
      </c>
      <c r="F10" s="239">
        <v>10.3</v>
      </c>
      <c r="G10" s="138"/>
      <c r="H10" s="15"/>
      <c r="I10" s="15"/>
      <c r="J10" s="15"/>
      <c r="M10" s="12"/>
      <c r="N10" s="13"/>
      <c r="O10" s="13"/>
    </row>
    <row r="11" spans="1:15" ht="17.25" thickTop="1" thickBot="1" x14ac:dyDescent="0.25">
      <c r="A11" s="138" t="s">
        <v>30</v>
      </c>
      <c r="B11" s="239">
        <v>24.3</v>
      </c>
      <c r="C11" s="239">
        <v>23.5</v>
      </c>
      <c r="D11" s="239">
        <v>24.3</v>
      </c>
      <c r="E11" s="239">
        <v>24.4</v>
      </c>
      <c r="F11" s="239">
        <v>25.1</v>
      </c>
      <c r="G11" s="138"/>
      <c r="H11" s="15"/>
      <c r="I11" s="15"/>
      <c r="J11" s="15"/>
      <c r="M11" s="12"/>
      <c r="N11" s="13"/>
      <c r="O11" s="13"/>
    </row>
    <row r="12" spans="1:15" ht="17.25" thickTop="1" thickBot="1" x14ac:dyDescent="0.25">
      <c r="A12" s="138" t="s">
        <v>208</v>
      </c>
      <c r="B12" s="239">
        <v>3</v>
      </c>
      <c r="C12" s="239">
        <v>3.3</v>
      </c>
      <c r="D12" s="239">
        <v>3.3</v>
      </c>
      <c r="E12" s="239">
        <v>3.7</v>
      </c>
      <c r="F12" s="239">
        <v>3.5</v>
      </c>
      <c r="G12" s="138"/>
      <c r="H12" s="15"/>
      <c r="I12" s="15"/>
      <c r="J12" s="15"/>
      <c r="M12" s="12"/>
      <c r="N12" s="13"/>
      <c r="O12" s="13"/>
    </row>
    <row r="13" spans="1:15" ht="17.25" thickTop="1" thickBot="1" x14ac:dyDescent="0.25">
      <c r="A13" s="138" t="s">
        <v>209</v>
      </c>
      <c r="B13" s="239">
        <v>8.3000000000000007</v>
      </c>
      <c r="C13" s="239">
        <v>8.2999999999999989</v>
      </c>
      <c r="D13" s="239">
        <v>8.6999999999999993</v>
      </c>
      <c r="E13" s="239">
        <v>8.6999999999999993</v>
      </c>
      <c r="F13" s="239">
        <v>8</v>
      </c>
      <c r="G13" s="138"/>
      <c r="H13" s="15"/>
      <c r="I13" s="15"/>
      <c r="J13" s="15"/>
      <c r="M13" s="12"/>
      <c r="N13" s="13"/>
      <c r="O13" s="13"/>
    </row>
    <row r="14" spans="1:15" ht="15.75" thickTop="1" x14ac:dyDescent="0.2">
      <c r="A14" s="110" t="s">
        <v>263</v>
      </c>
    </row>
    <row r="15" spans="1:15" x14ac:dyDescent="0.2">
      <c r="B15" s="108"/>
      <c r="C15" s="108"/>
      <c r="D15" s="108"/>
      <c r="E15" s="108"/>
      <c r="F15" s="108"/>
      <c r="G15" s="108"/>
      <c r="H15" s="108"/>
    </row>
    <row r="16" spans="1:15" x14ac:dyDescent="0.2">
      <c r="A16" s="127" t="s">
        <v>260</v>
      </c>
    </row>
    <row r="17" spans="1:1" x14ac:dyDescent="0.2">
      <c r="A17" s="109" t="s">
        <v>227</v>
      </c>
    </row>
  </sheetData>
  <mergeCells count="2">
    <mergeCell ref="B3:F3"/>
    <mergeCell ref="G3:G4"/>
  </mergeCells>
  <hyperlinks>
    <hyperlink ref="A2" location="TOC!A1" display="Return to Table of Contents" xr:uid="{4848357A-EDB7-4154-886E-5D5DABB907AB}"/>
  </hyperlinks>
  <pageMargins left="0.25" right="0.25" top="0.75" bottom="0.75" header="0.3" footer="0.3"/>
  <pageSetup scale="98"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1.5" displayEmptyCellsAs="gap" xr2:uid="{00000000-0003-0000-0D00-00004A000000}">
          <x14:colorSeries rgb="FF305496"/>
          <x14:colorNegative rgb="FFD00000"/>
          <x14:colorAxis rgb="FF000000"/>
          <x14:colorMarkers rgb="FF007C89"/>
          <x14:colorFirst rgb="FFD00000"/>
          <x14:colorLast rgb="FFD00000"/>
          <x14:colorHigh rgb="FFD00000"/>
          <x14:colorLow rgb="FFD00000"/>
          <x14:sparklines>
            <x14:sparkline>
              <xm:f>'Tab 12. Predoc Grads Trends'!B6:F6</xm:f>
              <xm:sqref>G6</xm:sqref>
            </x14:sparkline>
          </x14:sparklines>
        </x14:sparklineGroup>
        <x14:sparklineGroup lineWeight="1.5" displayEmptyCellsAs="gap" xr2:uid="{00000000-0003-0000-0D00-000049000000}">
          <x14:colorSeries rgb="FF305496"/>
          <x14:colorNegative rgb="FFD00000"/>
          <x14:colorAxis rgb="FF000000"/>
          <x14:colorMarkers rgb="FF007C89"/>
          <x14:colorFirst rgb="FFD00000"/>
          <x14:colorLast rgb="FFD00000"/>
          <x14:colorHigh rgb="FFD00000"/>
          <x14:colorLow rgb="FFD00000"/>
          <x14:sparklines>
            <x14:sparkline>
              <xm:f>'Tab 12. Predoc Grads Trends'!B8:F8</xm:f>
              <xm:sqref>G8</xm:sqref>
            </x14:sparkline>
          </x14:sparklines>
        </x14:sparklineGroup>
        <x14:sparklineGroup lineWeight="1.5" displayEmptyCellsAs="gap" xr2:uid="{00000000-0003-0000-0D00-000048000000}">
          <x14:colorSeries rgb="FF305496"/>
          <x14:colorNegative rgb="FFD00000"/>
          <x14:colorAxis rgb="FF000000"/>
          <x14:colorMarkers rgb="FF007C89"/>
          <x14:colorFirst rgb="FFD00000"/>
          <x14:colorLast rgb="FFD00000"/>
          <x14:colorHigh rgb="FFD00000"/>
          <x14:colorLow rgb="FFD00000"/>
          <x14:sparklines>
            <x14:sparkline>
              <xm:f>'Tab 12. Predoc Grads Trends'!B9:F9</xm:f>
              <xm:sqref>G9</xm:sqref>
            </x14:sparkline>
          </x14:sparklines>
        </x14:sparklineGroup>
        <x14:sparklineGroup lineWeight="1.5" displayEmptyCellsAs="gap" xr2:uid="{00000000-0003-0000-0D00-000047000000}">
          <x14:colorSeries rgb="FF305496"/>
          <x14:colorNegative rgb="FFD00000"/>
          <x14:colorAxis rgb="FF000000"/>
          <x14:colorMarkers rgb="FF007C89"/>
          <x14:colorFirst rgb="FFD00000"/>
          <x14:colorLast rgb="FFD00000"/>
          <x14:colorHigh rgb="FFD00000"/>
          <x14:colorLow rgb="FFD00000"/>
          <x14:sparklines>
            <x14:sparkline>
              <xm:f>'Tab 12. Predoc Grads Trends'!B10:F10</xm:f>
              <xm:sqref>G10</xm:sqref>
            </x14:sparkline>
          </x14:sparklines>
        </x14:sparklineGroup>
        <x14:sparklineGroup lineWeight="1.5" displayEmptyCellsAs="gap" xr2:uid="{00000000-0003-0000-0D00-000046000000}">
          <x14:colorSeries rgb="FF305496"/>
          <x14:colorNegative rgb="FFD00000"/>
          <x14:colorAxis rgb="FF000000"/>
          <x14:colorMarkers rgb="FF007C89"/>
          <x14:colorFirst rgb="FFD00000"/>
          <x14:colorLast rgb="FFD00000"/>
          <x14:colorHigh rgb="FFD00000"/>
          <x14:colorLow rgb="FFD00000"/>
          <x14:sparklines>
            <x14:sparkline>
              <xm:f>'Tab 12. Predoc Grads Trends'!B11:F11</xm:f>
              <xm:sqref>G11</xm:sqref>
            </x14:sparkline>
          </x14:sparklines>
        </x14:sparklineGroup>
        <x14:sparklineGroup lineWeight="1.5" displayEmptyCellsAs="gap" xr2:uid="{00000000-0003-0000-0D00-000045000000}">
          <x14:colorSeries rgb="FF305496"/>
          <x14:colorNegative rgb="FFD00000"/>
          <x14:colorAxis rgb="FF000000"/>
          <x14:colorMarkers rgb="FF007C89"/>
          <x14:colorFirst rgb="FFD00000"/>
          <x14:colorLast rgb="FFD00000"/>
          <x14:colorHigh rgb="FFD00000"/>
          <x14:colorLow rgb="FFD00000"/>
          <x14:sparklines>
            <x14:sparkline>
              <xm:f>'Tab 12. Predoc Grads Trends'!B12:F12</xm:f>
              <xm:sqref>G12</xm:sqref>
            </x14:sparkline>
          </x14:sparklines>
        </x14:sparklineGroup>
        <x14:sparklineGroup lineWeight="1.5" displayEmptyCellsAs="gap" xr2:uid="{00000000-0003-0000-0D00-000044000000}">
          <x14:colorSeries rgb="FF305496"/>
          <x14:colorNegative rgb="FFD00000"/>
          <x14:colorAxis rgb="FF000000"/>
          <x14:colorMarkers rgb="FF007C89"/>
          <x14:colorFirst rgb="FFD00000"/>
          <x14:colorLast rgb="FFD00000"/>
          <x14:colorHigh rgb="FFD00000"/>
          <x14:colorLow rgb="FFD00000"/>
          <x14:sparklines>
            <x14:sparkline>
              <xm:f>'Tab 12. Predoc Grads Trends'!B13:F13</xm:f>
              <xm:sqref>G13</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249977111117893"/>
  </sheetPr>
  <dimension ref="A1:AU83"/>
  <sheetViews>
    <sheetView zoomScaleNormal="100" zoomScaleSheetLayoutView="100" workbookViewId="0">
      <pane xSplit="3" ySplit="4" topLeftCell="D5" activePane="bottomRight" state="frozen"/>
      <selection activeCell="D32" sqref="D32"/>
      <selection pane="topRight" activeCell="D32" sqref="D32"/>
      <selection pane="bottomLeft" activeCell="D32" sqref="D32"/>
      <selection pane="bottomRight" sqref="A1:C1"/>
    </sheetView>
  </sheetViews>
  <sheetFormatPr defaultColWidth="9.140625" defaultRowHeight="14.25" x14ac:dyDescent="0.2"/>
  <cols>
    <col min="1" max="1" width="13.140625" style="37" customWidth="1"/>
    <col min="2" max="2" width="64.28515625" style="37" customWidth="1"/>
    <col min="3" max="3" width="26.7109375" style="37" customWidth="1"/>
    <col min="4" max="6" width="9.42578125" style="37" customWidth="1"/>
    <col min="7" max="7" width="9.42578125" style="216" customWidth="1"/>
    <col min="8" max="10" width="9.42578125" style="37" customWidth="1"/>
    <col min="11" max="11" width="9.42578125" style="216" customWidth="1"/>
    <col min="12" max="14" width="9.42578125" style="37" customWidth="1"/>
    <col min="15" max="15" width="9.42578125" style="216" customWidth="1"/>
    <col min="16" max="18" width="9.42578125" style="37" customWidth="1"/>
    <col min="19" max="19" width="9.42578125" style="216" customWidth="1"/>
    <col min="20" max="22" width="9.42578125" style="37" customWidth="1"/>
    <col min="23" max="23" width="9.42578125" style="216" customWidth="1"/>
    <col min="24" max="26" width="9.42578125" style="37" customWidth="1"/>
    <col min="27" max="27" width="9.42578125" style="216" customWidth="1"/>
    <col min="28" max="30" width="9.42578125" style="37" customWidth="1"/>
    <col min="31" max="31" width="9.42578125" style="216" customWidth="1"/>
    <col min="32" max="34" width="9.42578125" style="37" customWidth="1"/>
    <col min="35" max="35" width="9.42578125" style="216" customWidth="1"/>
    <col min="36" max="38" width="9.42578125" style="37" customWidth="1"/>
    <col min="39" max="39" width="9.42578125" style="216" customWidth="1"/>
    <col min="40" max="42" width="9.42578125" style="37" customWidth="1"/>
    <col min="43" max="43" width="9.42578125" style="216" customWidth="1"/>
    <col min="44" max="16384" width="9.140625" style="37"/>
  </cols>
  <sheetData>
    <row r="1" spans="1:47" ht="15" customHeight="1" x14ac:dyDescent="0.2">
      <c r="A1" s="259" t="s">
        <v>230</v>
      </c>
      <c r="B1" s="259"/>
      <c r="C1" s="259"/>
    </row>
    <row r="2" spans="1:47" ht="23.25" customHeight="1" thickBot="1" x14ac:dyDescent="0.25">
      <c r="A2" s="263" t="s">
        <v>234</v>
      </c>
      <c r="B2" s="263"/>
    </row>
    <row r="3" spans="1:47" ht="54" customHeight="1" x14ac:dyDescent="0.25">
      <c r="A3" s="297" t="s">
        <v>36</v>
      </c>
      <c r="B3" s="103"/>
      <c r="C3" s="299" t="s">
        <v>186</v>
      </c>
      <c r="D3" s="301" t="s">
        <v>26</v>
      </c>
      <c r="E3" s="301"/>
      <c r="F3" s="301"/>
      <c r="G3" s="301"/>
      <c r="H3" s="301" t="s">
        <v>27</v>
      </c>
      <c r="I3" s="301"/>
      <c r="J3" s="301"/>
      <c r="K3" s="301"/>
      <c r="L3" s="301" t="s">
        <v>150</v>
      </c>
      <c r="M3" s="301"/>
      <c r="N3" s="301"/>
      <c r="O3" s="301"/>
      <c r="P3" s="301" t="s">
        <v>151</v>
      </c>
      <c r="Q3" s="301"/>
      <c r="R3" s="301"/>
      <c r="S3" s="301"/>
      <c r="T3" s="301" t="s">
        <v>152</v>
      </c>
      <c r="U3" s="301"/>
      <c r="V3" s="301"/>
      <c r="W3" s="301"/>
      <c r="X3" s="301" t="s">
        <v>153</v>
      </c>
      <c r="Y3" s="301"/>
      <c r="Z3" s="301"/>
      <c r="AA3" s="301"/>
      <c r="AB3" s="301" t="s">
        <v>154</v>
      </c>
      <c r="AC3" s="301"/>
      <c r="AD3" s="301"/>
      <c r="AE3" s="301"/>
      <c r="AF3" s="301" t="s">
        <v>33</v>
      </c>
      <c r="AG3" s="301"/>
      <c r="AH3" s="301"/>
      <c r="AI3" s="301"/>
      <c r="AJ3" s="301" t="s">
        <v>34</v>
      </c>
      <c r="AK3" s="301"/>
      <c r="AL3" s="301"/>
      <c r="AM3" s="301"/>
      <c r="AN3" s="302" t="s">
        <v>35</v>
      </c>
      <c r="AO3" s="303"/>
      <c r="AP3" s="303"/>
      <c r="AQ3" s="304"/>
    </row>
    <row r="4" spans="1:47" ht="15.75" thickBot="1" x14ac:dyDescent="0.3">
      <c r="A4" s="298"/>
      <c r="B4" s="104" t="s">
        <v>37</v>
      </c>
      <c r="C4" s="300"/>
      <c r="D4" s="105" t="s">
        <v>38</v>
      </c>
      <c r="E4" s="106" t="s">
        <v>39</v>
      </c>
      <c r="F4" s="248" t="s">
        <v>208</v>
      </c>
      <c r="G4" s="232" t="s">
        <v>40</v>
      </c>
      <c r="H4" s="105" t="s">
        <v>38</v>
      </c>
      <c r="I4" s="106" t="s">
        <v>39</v>
      </c>
      <c r="J4" s="248" t="s">
        <v>208</v>
      </c>
      <c r="K4" s="232" t="s">
        <v>40</v>
      </c>
      <c r="L4" s="105" t="s">
        <v>38</v>
      </c>
      <c r="M4" s="106" t="s">
        <v>39</v>
      </c>
      <c r="N4" s="248" t="s">
        <v>208</v>
      </c>
      <c r="O4" s="232" t="s">
        <v>40</v>
      </c>
      <c r="P4" s="105" t="s">
        <v>38</v>
      </c>
      <c r="Q4" s="106" t="s">
        <v>39</v>
      </c>
      <c r="R4" s="248" t="s">
        <v>208</v>
      </c>
      <c r="S4" s="232" t="s">
        <v>40</v>
      </c>
      <c r="T4" s="105" t="s">
        <v>38</v>
      </c>
      <c r="U4" s="106" t="s">
        <v>39</v>
      </c>
      <c r="V4" s="248" t="s">
        <v>208</v>
      </c>
      <c r="W4" s="232" t="s">
        <v>40</v>
      </c>
      <c r="X4" s="105" t="s">
        <v>38</v>
      </c>
      <c r="Y4" s="106" t="s">
        <v>39</v>
      </c>
      <c r="Z4" s="248" t="s">
        <v>208</v>
      </c>
      <c r="AA4" s="232" t="s">
        <v>40</v>
      </c>
      <c r="AB4" s="105" t="s">
        <v>38</v>
      </c>
      <c r="AC4" s="106" t="s">
        <v>39</v>
      </c>
      <c r="AD4" s="248" t="s">
        <v>208</v>
      </c>
      <c r="AE4" s="232" t="s">
        <v>40</v>
      </c>
      <c r="AF4" s="105" t="s">
        <v>38</v>
      </c>
      <c r="AG4" s="106" t="s">
        <v>39</v>
      </c>
      <c r="AH4" s="248" t="s">
        <v>208</v>
      </c>
      <c r="AI4" s="232" t="s">
        <v>40</v>
      </c>
      <c r="AJ4" s="105" t="s">
        <v>38</v>
      </c>
      <c r="AK4" s="106" t="s">
        <v>39</v>
      </c>
      <c r="AL4" s="248" t="s">
        <v>208</v>
      </c>
      <c r="AM4" s="232" t="s">
        <v>40</v>
      </c>
      <c r="AN4" s="105" t="s">
        <v>38</v>
      </c>
      <c r="AO4" s="106" t="s">
        <v>39</v>
      </c>
      <c r="AP4" s="248" t="s">
        <v>208</v>
      </c>
      <c r="AQ4" s="233" t="s">
        <v>40</v>
      </c>
    </row>
    <row r="5" spans="1:47" ht="20.100000000000001" customHeight="1" thickTop="1" x14ac:dyDescent="0.2">
      <c r="A5" s="39" t="s">
        <v>41</v>
      </c>
      <c r="B5" s="40" t="s">
        <v>42</v>
      </c>
      <c r="C5" s="40" t="s">
        <v>187</v>
      </c>
      <c r="D5" s="41">
        <v>24</v>
      </c>
      <c r="E5" s="41">
        <v>22</v>
      </c>
      <c r="F5" s="41">
        <v>0</v>
      </c>
      <c r="G5" s="219">
        <f>SUM(D5:F5)</f>
        <v>46</v>
      </c>
      <c r="H5" s="41">
        <v>1</v>
      </c>
      <c r="I5" s="41">
        <v>1</v>
      </c>
      <c r="J5" s="41">
        <v>0</v>
      </c>
      <c r="K5" s="219">
        <f>SUM(H5:J5)</f>
        <v>2</v>
      </c>
      <c r="L5" s="41">
        <v>1</v>
      </c>
      <c r="M5" s="41">
        <v>7</v>
      </c>
      <c r="N5" s="41">
        <v>0</v>
      </c>
      <c r="O5" s="219">
        <f>SUM(L5:N5)</f>
        <v>8</v>
      </c>
      <c r="P5" s="41">
        <v>0</v>
      </c>
      <c r="Q5" s="41">
        <v>0</v>
      </c>
      <c r="R5" s="41">
        <v>0</v>
      </c>
      <c r="S5" s="219">
        <f>SUM(P5:R5)</f>
        <v>0</v>
      </c>
      <c r="T5" s="41">
        <v>3</v>
      </c>
      <c r="U5" s="41">
        <v>14</v>
      </c>
      <c r="V5" s="41">
        <v>0</v>
      </c>
      <c r="W5" s="219">
        <f>SUM(T5:V5)</f>
        <v>17</v>
      </c>
      <c r="X5" s="41">
        <v>0</v>
      </c>
      <c r="Y5" s="41">
        <v>0</v>
      </c>
      <c r="Z5" s="41">
        <v>0</v>
      </c>
      <c r="AA5" s="219">
        <f>SUM(X5:Z5)</f>
        <v>0</v>
      </c>
      <c r="AB5" s="41">
        <v>0</v>
      </c>
      <c r="AC5" s="41">
        <v>2</v>
      </c>
      <c r="AD5" s="41">
        <v>0</v>
      </c>
      <c r="AE5" s="219">
        <f>SUM(AB5:AD5)</f>
        <v>2</v>
      </c>
      <c r="AF5" s="41">
        <v>0</v>
      </c>
      <c r="AG5" s="41">
        <v>1</v>
      </c>
      <c r="AH5" s="41">
        <v>0</v>
      </c>
      <c r="AI5" s="219">
        <f>SUM(AF5:AH5)</f>
        <v>1</v>
      </c>
      <c r="AJ5" s="41">
        <v>1</v>
      </c>
      <c r="AK5" s="41">
        <v>0</v>
      </c>
      <c r="AL5" s="41">
        <v>0</v>
      </c>
      <c r="AM5" s="219">
        <f>SUM(AJ5:AL5)</f>
        <v>1</v>
      </c>
      <c r="AN5" s="41">
        <v>30</v>
      </c>
      <c r="AO5" s="41">
        <v>47</v>
      </c>
      <c r="AP5" s="41">
        <v>0</v>
      </c>
      <c r="AQ5" s="220">
        <v>77</v>
      </c>
      <c r="AR5" s="42"/>
      <c r="AS5" s="42"/>
      <c r="AT5" s="42"/>
      <c r="AU5" s="42"/>
    </row>
    <row r="6" spans="1:47" ht="20.100000000000001" customHeight="1" x14ac:dyDescent="0.2">
      <c r="A6" s="39" t="s">
        <v>43</v>
      </c>
      <c r="B6" s="40" t="s">
        <v>44</v>
      </c>
      <c r="C6" s="40" t="s">
        <v>188</v>
      </c>
      <c r="D6" s="41">
        <v>19</v>
      </c>
      <c r="E6" s="41">
        <v>10</v>
      </c>
      <c r="F6" s="41">
        <v>0</v>
      </c>
      <c r="G6" s="219">
        <f t="shared" ref="G6:G69" si="0">SUM(D6:F6)</f>
        <v>29</v>
      </c>
      <c r="H6" s="41">
        <v>2</v>
      </c>
      <c r="I6" s="41">
        <v>1</v>
      </c>
      <c r="J6" s="41">
        <v>0</v>
      </c>
      <c r="K6" s="219">
        <f t="shared" ref="K6:K69" si="1">SUM(H6:J6)</f>
        <v>3</v>
      </c>
      <c r="L6" s="41">
        <v>1</v>
      </c>
      <c r="M6" s="41">
        <v>6</v>
      </c>
      <c r="N6" s="41">
        <v>0</v>
      </c>
      <c r="O6" s="219">
        <f t="shared" ref="O6:O69" si="2">SUM(L6:N6)</f>
        <v>7</v>
      </c>
      <c r="P6" s="41">
        <v>0</v>
      </c>
      <c r="Q6" s="41">
        <v>0</v>
      </c>
      <c r="R6" s="41">
        <v>0</v>
      </c>
      <c r="S6" s="219">
        <f t="shared" ref="S6:S69" si="3">SUM(P6:R6)</f>
        <v>0</v>
      </c>
      <c r="T6" s="41">
        <v>14</v>
      </c>
      <c r="U6" s="41">
        <v>10</v>
      </c>
      <c r="V6" s="41">
        <v>0</v>
      </c>
      <c r="W6" s="219">
        <f t="shared" ref="W6:W69" si="4">SUM(T6:V6)</f>
        <v>24</v>
      </c>
      <c r="X6" s="41">
        <v>0</v>
      </c>
      <c r="Y6" s="41">
        <v>0</v>
      </c>
      <c r="Z6" s="41">
        <v>0</v>
      </c>
      <c r="AA6" s="219">
        <f t="shared" ref="AA6:AA69" si="5">SUM(X6:Z6)</f>
        <v>0</v>
      </c>
      <c r="AB6" s="41">
        <v>2</v>
      </c>
      <c r="AC6" s="41">
        <v>2</v>
      </c>
      <c r="AD6" s="41">
        <v>0</v>
      </c>
      <c r="AE6" s="219">
        <f t="shared" ref="AE6:AE69" si="6">SUM(AB6:AD6)</f>
        <v>4</v>
      </c>
      <c r="AF6" s="41">
        <v>0</v>
      </c>
      <c r="AG6" s="41">
        <v>3</v>
      </c>
      <c r="AH6" s="41">
        <v>0</v>
      </c>
      <c r="AI6" s="219">
        <f t="shared" ref="AI6:AI69" si="7">SUM(AF6:AH6)</f>
        <v>3</v>
      </c>
      <c r="AJ6" s="41">
        <v>3</v>
      </c>
      <c r="AK6" s="41">
        <v>1</v>
      </c>
      <c r="AL6" s="41">
        <v>0</v>
      </c>
      <c r="AM6" s="219">
        <f t="shared" ref="AM6:AM69" si="8">SUM(AJ6:AL6)</f>
        <v>4</v>
      </c>
      <c r="AN6" s="41">
        <v>41</v>
      </c>
      <c r="AO6" s="41">
        <v>33</v>
      </c>
      <c r="AP6" s="41">
        <v>0</v>
      </c>
      <c r="AQ6" s="220">
        <v>74</v>
      </c>
      <c r="AR6" s="42"/>
      <c r="AS6" s="42"/>
      <c r="AT6" s="42"/>
      <c r="AU6" s="42"/>
    </row>
    <row r="7" spans="1:47" ht="20.100000000000001" customHeight="1" x14ac:dyDescent="0.2">
      <c r="A7" s="39" t="s">
        <v>43</v>
      </c>
      <c r="B7" s="40" t="s">
        <v>45</v>
      </c>
      <c r="C7" s="40" t="s">
        <v>188</v>
      </c>
      <c r="D7" s="41">
        <v>53</v>
      </c>
      <c r="E7" s="41">
        <v>24</v>
      </c>
      <c r="F7" s="41">
        <v>0</v>
      </c>
      <c r="G7" s="219">
        <f t="shared" si="0"/>
        <v>77</v>
      </c>
      <c r="H7" s="41">
        <v>0</v>
      </c>
      <c r="I7" s="41">
        <v>0</v>
      </c>
      <c r="J7" s="41">
        <v>0</v>
      </c>
      <c r="K7" s="219">
        <f t="shared" si="1"/>
        <v>0</v>
      </c>
      <c r="L7" s="41">
        <v>5</v>
      </c>
      <c r="M7" s="41">
        <v>6</v>
      </c>
      <c r="N7" s="41">
        <v>0</v>
      </c>
      <c r="O7" s="219">
        <f t="shared" si="2"/>
        <v>11</v>
      </c>
      <c r="P7" s="41">
        <v>0</v>
      </c>
      <c r="Q7" s="41">
        <v>2</v>
      </c>
      <c r="R7" s="41">
        <v>0</v>
      </c>
      <c r="S7" s="219">
        <f t="shared" si="3"/>
        <v>2</v>
      </c>
      <c r="T7" s="41">
        <v>23</v>
      </c>
      <c r="U7" s="41">
        <v>18</v>
      </c>
      <c r="V7" s="41">
        <v>0</v>
      </c>
      <c r="W7" s="219">
        <f t="shared" si="4"/>
        <v>41</v>
      </c>
      <c r="X7" s="41">
        <v>0</v>
      </c>
      <c r="Y7" s="41">
        <v>1</v>
      </c>
      <c r="Z7" s="41">
        <v>0</v>
      </c>
      <c r="AA7" s="219">
        <f t="shared" si="5"/>
        <v>1</v>
      </c>
      <c r="AB7" s="41">
        <v>4</v>
      </c>
      <c r="AC7" s="41">
        <v>1</v>
      </c>
      <c r="AD7" s="41">
        <v>0</v>
      </c>
      <c r="AE7" s="219">
        <f t="shared" si="6"/>
        <v>5</v>
      </c>
      <c r="AF7" s="41">
        <v>2</v>
      </c>
      <c r="AG7" s="41">
        <v>0</v>
      </c>
      <c r="AH7" s="41">
        <v>0</v>
      </c>
      <c r="AI7" s="219">
        <f t="shared" si="7"/>
        <v>2</v>
      </c>
      <c r="AJ7" s="41">
        <v>3</v>
      </c>
      <c r="AK7" s="41">
        <v>1</v>
      </c>
      <c r="AL7" s="41">
        <v>0</v>
      </c>
      <c r="AM7" s="219">
        <f t="shared" si="8"/>
        <v>4</v>
      </c>
      <c r="AN7" s="41">
        <v>90</v>
      </c>
      <c r="AO7" s="41">
        <v>53</v>
      </c>
      <c r="AP7" s="41">
        <v>0</v>
      </c>
      <c r="AQ7" s="220">
        <v>143</v>
      </c>
      <c r="AR7" s="42"/>
      <c r="AS7" s="42"/>
      <c r="AT7" s="42"/>
      <c r="AU7" s="42"/>
    </row>
    <row r="8" spans="1:47" ht="20.100000000000001" customHeight="1" x14ac:dyDescent="0.2">
      <c r="A8" s="39" t="s">
        <v>46</v>
      </c>
      <c r="B8" s="40" t="s">
        <v>264</v>
      </c>
      <c r="C8" s="40" t="s">
        <v>220</v>
      </c>
      <c r="D8" s="41">
        <v>0</v>
      </c>
      <c r="E8" s="41">
        <v>0</v>
      </c>
      <c r="F8" s="41">
        <v>0</v>
      </c>
      <c r="G8" s="219">
        <f t="shared" si="0"/>
        <v>0</v>
      </c>
      <c r="H8" s="41">
        <v>0</v>
      </c>
      <c r="I8" s="41">
        <v>0</v>
      </c>
      <c r="J8" s="41">
        <v>0</v>
      </c>
      <c r="K8" s="219">
        <f t="shared" si="1"/>
        <v>0</v>
      </c>
      <c r="L8" s="41">
        <v>0</v>
      </c>
      <c r="M8" s="41">
        <v>0</v>
      </c>
      <c r="N8" s="41">
        <v>0</v>
      </c>
      <c r="O8" s="219">
        <f t="shared" si="2"/>
        <v>0</v>
      </c>
      <c r="P8" s="41">
        <v>0</v>
      </c>
      <c r="Q8" s="41">
        <v>0</v>
      </c>
      <c r="R8" s="41">
        <v>0</v>
      </c>
      <c r="S8" s="219">
        <f t="shared" si="3"/>
        <v>0</v>
      </c>
      <c r="T8" s="41">
        <v>0</v>
      </c>
      <c r="U8" s="41">
        <v>0</v>
      </c>
      <c r="V8" s="41">
        <v>0</v>
      </c>
      <c r="W8" s="219">
        <f t="shared" si="4"/>
        <v>0</v>
      </c>
      <c r="X8" s="41">
        <v>0</v>
      </c>
      <c r="Y8" s="41">
        <v>0</v>
      </c>
      <c r="Z8" s="41">
        <v>0</v>
      </c>
      <c r="AA8" s="219">
        <f t="shared" si="5"/>
        <v>0</v>
      </c>
      <c r="AB8" s="41">
        <v>0</v>
      </c>
      <c r="AC8" s="41">
        <v>0</v>
      </c>
      <c r="AD8" s="41">
        <v>0</v>
      </c>
      <c r="AE8" s="219">
        <f t="shared" si="6"/>
        <v>0</v>
      </c>
      <c r="AF8" s="41">
        <v>0</v>
      </c>
      <c r="AG8" s="41">
        <v>0</v>
      </c>
      <c r="AH8" s="41">
        <v>0</v>
      </c>
      <c r="AI8" s="219">
        <f t="shared" si="7"/>
        <v>0</v>
      </c>
      <c r="AJ8" s="41">
        <v>0</v>
      </c>
      <c r="AK8" s="41">
        <v>0</v>
      </c>
      <c r="AL8" s="41">
        <v>0</v>
      </c>
      <c r="AM8" s="219">
        <f t="shared" si="8"/>
        <v>0</v>
      </c>
      <c r="AN8" s="41">
        <v>0</v>
      </c>
      <c r="AO8" s="41">
        <v>0</v>
      </c>
      <c r="AP8" s="41">
        <v>0</v>
      </c>
      <c r="AQ8" s="220">
        <v>0</v>
      </c>
      <c r="AR8" s="42"/>
      <c r="AS8" s="42"/>
      <c r="AT8" s="42"/>
      <c r="AU8" s="42"/>
    </row>
    <row r="9" spans="1:47" ht="20.100000000000001" customHeight="1" x14ac:dyDescent="0.2">
      <c r="A9" s="39" t="s">
        <v>46</v>
      </c>
      <c r="B9" s="40" t="s">
        <v>47</v>
      </c>
      <c r="C9" s="40" t="s">
        <v>188</v>
      </c>
      <c r="D9" s="41">
        <v>23</v>
      </c>
      <c r="E9" s="41">
        <v>12</v>
      </c>
      <c r="F9" s="41">
        <v>0</v>
      </c>
      <c r="G9" s="219">
        <f t="shared" si="0"/>
        <v>35</v>
      </c>
      <c r="H9" s="41">
        <v>2</v>
      </c>
      <c r="I9" s="41">
        <v>1</v>
      </c>
      <c r="J9" s="41">
        <v>0</v>
      </c>
      <c r="K9" s="219">
        <f t="shared" si="1"/>
        <v>3</v>
      </c>
      <c r="L9" s="41">
        <v>0</v>
      </c>
      <c r="M9" s="41">
        <v>1</v>
      </c>
      <c r="N9" s="41">
        <v>0</v>
      </c>
      <c r="O9" s="219">
        <f t="shared" si="2"/>
        <v>1</v>
      </c>
      <c r="P9" s="41">
        <v>0</v>
      </c>
      <c r="Q9" s="41">
        <v>0</v>
      </c>
      <c r="R9" s="41">
        <v>0</v>
      </c>
      <c r="S9" s="219">
        <f t="shared" si="3"/>
        <v>0</v>
      </c>
      <c r="T9" s="41">
        <v>31</v>
      </c>
      <c r="U9" s="41">
        <v>72</v>
      </c>
      <c r="V9" s="41">
        <v>0</v>
      </c>
      <c r="W9" s="219">
        <f t="shared" si="4"/>
        <v>103</v>
      </c>
      <c r="X9" s="41">
        <v>1</v>
      </c>
      <c r="Y9" s="41">
        <v>0</v>
      </c>
      <c r="Z9" s="41">
        <v>0</v>
      </c>
      <c r="AA9" s="219">
        <f t="shared" si="5"/>
        <v>1</v>
      </c>
      <c r="AB9" s="41">
        <v>7</v>
      </c>
      <c r="AC9" s="41">
        <v>6</v>
      </c>
      <c r="AD9" s="41">
        <v>0</v>
      </c>
      <c r="AE9" s="219">
        <f t="shared" si="6"/>
        <v>13</v>
      </c>
      <c r="AF9" s="41">
        <v>0</v>
      </c>
      <c r="AG9" s="41">
        <v>0</v>
      </c>
      <c r="AH9" s="41">
        <v>0</v>
      </c>
      <c r="AI9" s="219">
        <f t="shared" si="7"/>
        <v>0</v>
      </c>
      <c r="AJ9" s="41">
        <v>2</v>
      </c>
      <c r="AK9" s="41">
        <v>4</v>
      </c>
      <c r="AL9" s="41">
        <v>0</v>
      </c>
      <c r="AM9" s="219">
        <f t="shared" si="8"/>
        <v>6</v>
      </c>
      <c r="AN9" s="41">
        <v>66</v>
      </c>
      <c r="AO9" s="41">
        <v>96</v>
      </c>
      <c r="AP9" s="41">
        <v>0</v>
      </c>
      <c r="AQ9" s="220">
        <v>162</v>
      </c>
      <c r="AR9" s="42"/>
      <c r="AS9" s="42"/>
      <c r="AT9" s="42"/>
      <c r="AU9" s="42"/>
    </row>
    <row r="10" spans="1:47" ht="20.100000000000001" customHeight="1" x14ac:dyDescent="0.2">
      <c r="A10" s="39" t="s">
        <v>46</v>
      </c>
      <c r="B10" s="40" t="s">
        <v>48</v>
      </c>
      <c r="C10" s="40" t="s">
        <v>187</v>
      </c>
      <c r="D10" s="41">
        <v>11</v>
      </c>
      <c r="E10" s="41">
        <v>10</v>
      </c>
      <c r="F10" s="41">
        <v>1</v>
      </c>
      <c r="G10" s="219">
        <f t="shared" si="0"/>
        <v>22</v>
      </c>
      <c r="H10" s="41">
        <v>1</v>
      </c>
      <c r="I10" s="41">
        <v>3</v>
      </c>
      <c r="J10" s="41">
        <v>0</v>
      </c>
      <c r="K10" s="219">
        <f t="shared" si="1"/>
        <v>4</v>
      </c>
      <c r="L10" s="41">
        <v>3</v>
      </c>
      <c r="M10" s="41">
        <v>8</v>
      </c>
      <c r="N10" s="41">
        <v>0</v>
      </c>
      <c r="O10" s="219">
        <f t="shared" si="2"/>
        <v>11</v>
      </c>
      <c r="P10" s="41">
        <v>0</v>
      </c>
      <c r="Q10" s="41">
        <v>0</v>
      </c>
      <c r="R10" s="41">
        <v>0</v>
      </c>
      <c r="S10" s="219">
        <f t="shared" si="3"/>
        <v>0</v>
      </c>
      <c r="T10" s="41">
        <v>22</v>
      </c>
      <c r="U10" s="41">
        <v>38</v>
      </c>
      <c r="V10" s="41">
        <v>0</v>
      </c>
      <c r="W10" s="219">
        <f t="shared" si="4"/>
        <v>60</v>
      </c>
      <c r="X10" s="41">
        <v>0</v>
      </c>
      <c r="Y10" s="41">
        <v>0</v>
      </c>
      <c r="Z10" s="41">
        <v>0</v>
      </c>
      <c r="AA10" s="219">
        <f t="shared" si="5"/>
        <v>0</v>
      </c>
      <c r="AB10" s="41">
        <v>1</v>
      </c>
      <c r="AC10" s="41">
        <v>1</v>
      </c>
      <c r="AD10" s="41">
        <v>0</v>
      </c>
      <c r="AE10" s="219">
        <f t="shared" si="6"/>
        <v>2</v>
      </c>
      <c r="AF10" s="41">
        <v>0</v>
      </c>
      <c r="AG10" s="41">
        <v>2</v>
      </c>
      <c r="AH10" s="41">
        <v>0</v>
      </c>
      <c r="AI10" s="219">
        <f t="shared" si="7"/>
        <v>2</v>
      </c>
      <c r="AJ10" s="41">
        <v>6</v>
      </c>
      <c r="AK10" s="41">
        <v>4</v>
      </c>
      <c r="AL10" s="41">
        <v>0</v>
      </c>
      <c r="AM10" s="219">
        <f t="shared" si="8"/>
        <v>10</v>
      </c>
      <c r="AN10" s="41">
        <v>44</v>
      </c>
      <c r="AO10" s="41">
        <v>66</v>
      </c>
      <c r="AP10" s="41">
        <v>1</v>
      </c>
      <c r="AQ10" s="220">
        <v>111</v>
      </c>
      <c r="AR10" s="42"/>
      <c r="AS10" s="42"/>
      <c r="AT10" s="42"/>
      <c r="AU10" s="42"/>
    </row>
    <row r="11" spans="1:47" ht="20.100000000000001" customHeight="1" x14ac:dyDescent="0.2">
      <c r="A11" s="39" t="s">
        <v>46</v>
      </c>
      <c r="B11" s="40" t="s">
        <v>49</v>
      </c>
      <c r="C11" s="40" t="s">
        <v>187</v>
      </c>
      <c r="D11" s="41">
        <v>21</v>
      </c>
      <c r="E11" s="41">
        <v>14</v>
      </c>
      <c r="F11" s="41">
        <v>0</v>
      </c>
      <c r="G11" s="219">
        <f t="shared" si="0"/>
        <v>35</v>
      </c>
      <c r="H11" s="41">
        <v>2</v>
      </c>
      <c r="I11" s="41">
        <v>4</v>
      </c>
      <c r="J11" s="41">
        <v>0</v>
      </c>
      <c r="K11" s="219">
        <f t="shared" si="1"/>
        <v>6</v>
      </c>
      <c r="L11" s="41">
        <v>4</v>
      </c>
      <c r="M11" s="41">
        <v>10</v>
      </c>
      <c r="N11" s="41">
        <v>0</v>
      </c>
      <c r="O11" s="219">
        <f t="shared" si="2"/>
        <v>14</v>
      </c>
      <c r="P11" s="41">
        <v>0</v>
      </c>
      <c r="Q11" s="41">
        <v>1</v>
      </c>
      <c r="R11" s="41">
        <v>0</v>
      </c>
      <c r="S11" s="219">
        <f t="shared" si="3"/>
        <v>1</v>
      </c>
      <c r="T11" s="41">
        <v>16</v>
      </c>
      <c r="U11" s="41">
        <v>24</v>
      </c>
      <c r="V11" s="41">
        <v>0</v>
      </c>
      <c r="W11" s="219">
        <f t="shared" si="4"/>
        <v>40</v>
      </c>
      <c r="X11" s="41">
        <v>0</v>
      </c>
      <c r="Y11" s="41">
        <v>1</v>
      </c>
      <c r="Z11" s="41">
        <v>0</v>
      </c>
      <c r="AA11" s="219">
        <f t="shared" si="5"/>
        <v>1</v>
      </c>
      <c r="AB11" s="41">
        <v>0</v>
      </c>
      <c r="AC11" s="41">
        <v>0</v>
      </c>
      <c r="AD11" s="41">
        <v>0</v>
      </c>
      <c r="AE11" s="219">
        <f t="shared" si="6"/>
        <v>0</v>
      </c>
      <c r="AF11" s="41">
        <v>5</v>
      </c>
      <c r="AG11" s="41">
        <v>3</v>
      </c>
      <c r="AH11" s="41">
        <v>0</v>
      </c>
      <c r="AI11" s="219">
        <f t="shared" si="7"/>
        <v>8</v>
      </c>
      <c r="AJ11" s="41">
        <v>0</v>
      </c>
      <c r="AK11" s="41">
        <v>0</v>
      </c>
      <c r="AL11" s="41">
        <v>0</v>
      </c>
      <c r="AM11" s="219">
        <f t="shared" si="8"/>
        <v>0</v>
      </c>
      <c r="AN11" s="41">
        <v>48</v>
      </c>
      <c r="AO11" s="41">
        <v>57</v>
      </c>
      <c r="AP11" s="41">
        <v>0</v>
      </c>
      <c r="AQ11" s="220">
        <v>105</v>
      </c>
      <c r="AR11" s="42"/>
      <c r="AS11" s="42"/>
      <c r="AT11" s="42"/>
      <c r="AU11" s="42"/>
    </row>
    <row r="12" spans="1:47" ht="20.100000000000001" customHeight="1" x14ac:dyDescent="0.2">
      <c r="A12" s="39" t="s">
        <v>46</v>
      </c>
      <c r="B12" s="40" t="s">
        <v>50</v>
      </c>
      <c r="C12" s="40" t="s">
        <v>188</v>
      </c>
      <c r="D12" s="41">
        <v>30</v>
      </c>
      <c r="E12" s="41">
        <v>37</v>
      </c>
      <c r="F12" s="41">
        <v>0</v>
      </c>
      <c r="G12" s="219">
        <f t="shared" si="0"/>
        <v>67</v>
      </c>
      <c r="H12" s="41">
        <v>3</v>
      </c>
      <c r="I12" s="41">
        <v>1</v>
      </c>
      <c r="J12" s="41">
        <v>0</v>
      </c>
      <c r="K12" s="219">
        <f t="shared" si="1"/>
        <v>4</v>
      </c>
      <c r="L12" s="41">
        <v>10</v>
      </c>
      <c r="M12" s="41">
        <v>7</v>
      </c>
      <c r="N12" s="41">
        <v>0</v>
      </c>
      <c r="O12" s="219">
        <f t="shared" si="2"/>
        <v>17</v>
      </c>
      <c r="P12" s="41">
        <v>0</v>
      </c>
      <c r="Q12" s="41">
        <v>0</v>
      </c>
      <c r="R12" s="41">
        <v>0</v>
      </c>
      <c r="S12" s="219">
        <f t="shared" si="3"/>
        <v>0</v>
      </c>
      <c r="T12" s="41">
        <v>19</v>
      </c>
      <c r="U12" s="41">
        <v>31</v>
      </c>
      <c r="V12" s="41">
        <v>0</v>
      </c>
      <c r="W12" s="219">
        <f t="shared" si="4"/>
        <v>50</v>
      </c>
      <c r="X12" s="41">
        <v>1</v>
      </c>
      <c r="Y12" s="41">
        <v>0</v>
      </c>
      <c r="Z12" s="41">
        <v>0</v>
      </c>
      <c r="AA12" s="219">
        <f t="shared" si="5"/>
        <v>1</v>
      </c>
      <c r="AB12" s="41">
        <v>4</v>
      </c>
      <c r="AC12" s="41">
        <v>1</v>
      </c>
      <c r="AD12" s="41">
        <v>0</v>
      </c>
      <c r="AE12" s="219">
        <f t="shared" si="6"/>
        <v>5</v>
      </c>
      <c r="AF12" s="41">
        <v>6</v>
      </c>
      <c r="AG12" s="41">
        <v>15</v>
      </c>
      <c r="AH12" s="41">
        <v>0</v>
      </c>
      <c r="AI12" s="219">
        <f t="shared" si="7"/>
        <v>21</v>
      </c>
      <c r="AJ12" s="41">
        <v>2</v>
      </c>
      <c r="AK12" s="41">
        <v>2</v>
      </c>
      <c r="AL12" s="41">
        <v>0</v>
      </c>
      <c r="AM12" s="219">
        <f t="shared" si="8"/>
        <v>4</v>
      </c>
      <c r="AN12" s="41">
        <v>75</v>
      </c>
      <c r="AO12" s="41">
        <v>94</v>
      </c>
      <c r="AP12" s="41">
        <v>0</v>
      </c>
      <c r="AQ12" s="220">
        <v>169</v>
      </c>
      <c r="AR12" s="42"/>
      <c r="AS12" s="42"/>
      <c r="AT12" s="42"/>
      <c r="AU12" s="42"/>
    </row>
    <row r="13" spans="1:47" ht="20.100000000000001" customHeight="1" x14ac:dyDescent="0.2">
      <c r="A13" s="39" t="s">
        <v>46</v>
      </c>
      <c r="B13" s="40" t="s">
        <v>51</v>
      </c>
      <c r="C13" s="40" t="s">
        <v>188</v>
      </c>
      <c r="D13" s="41">
        <v>24</v>
      </c>
      <c r="E13" s="41">
        <v>14</v>
      </c>
      <c r="F13" s="41">
        <v>0</v>
      </c>
      <c r="G13" s="219">
        <f t="shared" si="0"/>
        <v>38</v>
      </c>
      <c r="H13" s="41">
        <v>2</v>
      </c>
      <c r="I13" s="41">
        <v>4</v>
      </c>
      <c r="J13" s="41">
        <v>0</v>
      </c>
      <c r="K13" s="219">
        <f t="shared" si="1"/>
        <v>6</v>
      </c>
      <c r="L13" s="41">
        <v>16</v>
      </c>
      <c r="M13" s="41">
        <v>13</v>
      </c>
      <c r="N13" s="41">
        <v>0</v>
      </c>
      <c r="O13" s="219">
        <f t="shared" si="2"/>
        <v>29</v>
      </c>
      <c r="P13" s="41">
        <v>2</v>
      </c>
      <c r="Q13" s="41">
        <v>0</v>
      </c>
      <c r="R13" s="41">
        <v>0</v>
      </c>
      <c r="S13" s="219">
        <f t="shared" si="3"/>
        <v>2</v>
      </c>
      <c r="T13" s="41">
        <v>23</v>
      </c>
      <c r="U13" s="41">
        <v>22</v>
      </c>
      <c r="V13" s="41">
        <v>0</v>
      </c>
      <c r="W13" s="219">
        <f t="shared" si="4"/>
        <v>45</v>
      </c>
      <c r="X13" s="41">
        <v>0</v>
      </c>
      <c r="Y13" s="41">
        <v>1</v>
      </c>
      <c r="Z13" s="41">
        <v>0</v>
      </c>
      <c r="AA13" s="219">
        <f t="shared" si="5"/>
        <v>1</v>
      </c>
      <c r="AB13" s="41">
        <v>4</v>
      </c>
      <c r="AC13" s="41">
        <v>5</v>
      </c>
      <c r="AD13" s="41">
        <v>0</v>
      </c>
      <c r="AE13" s="219">
        <f t="shared" si="6"/>
        <v>9</v>
      </c>
      <c r="AF13" s="41">
        <v>0</v>
      </c>
      <c r="AG13" s="41">
        <v>0</v>
      </c>
      <c r="AH13" s="41">
        <v>0</v>
      </c>
      <c r="AI13" s="219">
        <f t="shared" si="7"/>
        <v>0</v>
      </c>
      <c r="AJ13" s="41">
        <v>0</v>
      </c>
      <c r="AK13" s="41">
        <v>0</v>
      </c>
      <c r="AL13" s="41">
        <v>0</v>
      </c>
      <c r="AM13" s="219">
        <f t="shared" si="8"/>
        <v>0</v>
      </c>
      <c r="AN13" s="41">
        <v>71</v>
      </c>
      <c r="AO13" s="41">
        <v>59</v>
      </c>
      <c r="AP13" s="41">
        <v>0</v>
      </c>
      <c r="AQ13" s="220">
        <v>130</v>
      </c>
      <c r="AR13" s="42"/>
      <c r="AS13" s="42"/>
      <c r="AT13" s="42"/>
      <c r="AU13" s="42"/>
    </row>
    <row r="14" spans="1:47" ht="20.100000000000001" customHeight="1" x14ac:dyDescent="0.2">
      <c r="A14" s="39" t="s">
        <v>46</v>
      </c>
      <c r="B14" s="40" t="s">
        <v>52</v>
      </c>
      <c r="C14" s="40" t="s">
        <v>188</v>
      </c>
      <c r="D14" s="41">
        <v>11</v>
      </c>
      <c r="E14" s="41">
        <v>7</v>
      </c>
      <c r="F14" s="41">
        <v>0</v>
      </c>
      <c r="G14" s="219">
        <f t="shared" si="0"/>
        <v>18</v>
      </c>
      <c r="H14" s="41">
        <v>0</v>
      </c>
      <c r="I14" s="41">
        <v>1</v>
      </c>
      <c r="J14" s="41">
        <v>0</v>
      </c>
      <c r="K14" s="219">
        <f t="shared" si="1"/>
        <v>1</v>
      </c>
      <c r="L14" s="41">
        <v>2</v>
      </c>
      <c r="M14" s="41">
        <v>5</v>
      </c>
      <c r="N14" s="41">
        <v>0</v>
      </c>
      <c r="O14" s="219">
        <f t="shared" si="2"/>
        <v>7</v>
      </c>
      <c r="P14" s="41">
        <v>0</v>
      </c>
      <c r="Q14" s="41">
        <v>1</v>
      </c>
      <c r="R14" s="41">
        <v>0</v>
      </c>
      <c r="S14" s="219">
        <f t="shared" si="3"/>
        <v>1</v>
      </c>
      <c r="T14" s="41">
        <v>13</v>
      </c>
      <c r="U14" s="41">
        <v>12</v>
      </c>
      <c r="V14" s="41">
        <v>0</v>
      </c>
      <c r="W14" s="219">
        <f t="shared" si="4"/>
        <v>25</v>
      </c>
      <c r="X14" s="41">
        <v>0</v>
      </c>
      <c r="Y14" s="41">
        <v>0</v>
      </c>
      <c r="Z14" s="41">
        <v>0</v>
      </c>
      <c r="AA14" s="219">
        <f t="shared" si="5"/>
        <v>0</v>
      </c>
      <c r="AB14" s="41">
        <v>6</v>
      </c>
      <c r="AC14" s="41">
        <v>11</v>
      </c>
      <c r="AD14" s="41">
        <v>0</v>
      </c>
      <c r="AE14" s="219">
        <f t="shared" si="6"/>
        <v>17</v>
      </c>
      <c r="AF14" s="41">
        <v>0</v>
      </c>
      <c r="AG14" s="41">
        <v>0</v>
      </c>
      <c r="AH14" s="41">
        <v>0</v>
      </c>
      <c r="AI14" s="219">
        <f t="shared" si="7"/>
        <v>0</v>
      </c>
      <c r="AJ14" s="41">
        <v>1</v>
      </c>
      <c r="AK14" s="41">
        <v>2</v>
      </c>
      <c r="AL14" s="41">
        <v>0</v>
      </c>
      <c r="AM14" s="219">
        <f t="shared" si="8"/>
        <v>3</v>
      </c>
      <c r="AN14" s="41">
        <v>33</v>
      </c>
      <c r="AO14" s="41">
        <v>39</v>
      </c>
      <c r="AP14" s="41">
        <v>0</v>
      </c>
      <c r="AQ14" s="220">
        <v>72</v>
      </c>
      <c r="AR14" s="42"/>
      <c r="AS14" s="42"/>
      <c r="AT14" s="42"/>
      <c r="AU14" s="42"/>
    </row>
    <row r="15" spans="1:47" ht="20.100000000000001" customHeight="1" x14ac:dyDescent="0.2">
      <c r="A15" s="39" t="s">
        <v>53</v>
      </c>
      <c r="B15" s="40" t="s">
        <v>54</v>
      </c>
      <c r="C15" s="40" t="s">
        <v>187</v>
      </c>
      <c r="D15" s="41">
        <v>23</v>
      </c>
      <c r="E15" s="41">
        <v>18</v>
      </c>
      <c r="F15" s="41">
        <v>0</v>
      </c>
      <c r="G15" s="219">
        <f t="shared" si="0"/>
        <v>41</v>
      </c>
      <c r="H15" s="41">
        <v>2</v>
      </c>
      <c r="I15" s="41">
        <v>2</v>
      </c>
      <c r="J15" s="41">
        <v>0</v>
      </c>
      <c r="K15" s="219">
        <f t="shared" si="1"/>
        <v>4</v>
      </c>
      <c r="L15" s="41">
        <v>7</v>
      </c>
      <c r="M15" s="41">
        <v>6</v>
      </c>
      <c r="N15" s="41">
        <v>0</v>
      </c>
      <c r="O15" s="219">
        <f t="shared" si="2"/>
        <v>13</v>
      </c>
      <c r="P15" s="41">
        <v>0</v>
      </c>
      <c r="Q15" s="41">
        <v>0</v>
      </c>
      <c r="R15" s="41">
        <v>0</v>
      </c>
      <c r="S15" s="219">
        <f t="shared" si="3"/>
        <v>0</v>
      </c>
      <c r="T15" s="41">
        <v>8</v>
      </c>
      <c r="U15" s="41">
        <v>14</v>
      </c>
      <c r="V15" s="41">
        <v>0</v>
      </c>
      <c r="W15" s="219">
        <f t="shared" si="4"/>
        <v>22</v>
      </c>
      <c r="X15" s="41">
        <v>0</v>
      </c>
      <c r="Y15" s="41">
        <v>0</v>
      </c>
      <c r="Z15" s="41">
        <v>0</v>
      </c>
      <c r="AA15" s="219">
        <f t="shared" si="5"/>
        <v>0</v>
      </c>
      <c r="AB15" s="41">
        <v>2</v>
      </c>
      <c r="AC15" s="41">
        <v>5</v>
      </c>
      <c r="AD15" s="41">
        <v>0</v>
      </c>
      <c r="AE15" s="219">
        <f t="shared" si="6"/>
        <v>7</v>
      </c>
      <c r="AF15" s="41">
        <v>7</v>
      </c>
      <c r="AG15" s="41">
        <v>19</v>
      </c>
      <c r="AH15" s="41">
        <v>0</v>
      </c>
      <c r="AI15" s="219">
        <f t="shared" si="7"/>
        <v>26</v>
      </c>
      <c r="AJ15" s="41">
        <v>4</v>
      </c>
      <c r="AK15" s="41">
        <v>2</v>
      </c>
      <c r="AL15" s="41">
        <v>0</v>
      </c>
      <c r="AM15" s="219">
        <f t="shared" si="8"/>
        <v>6</v>
      </c>
      <c r="AN15" s="41">
        <v>53</v>
      </c>
      <c r="AO15" s="41">
        <v>66</v>
      </c>
      <c r="AP15" s="41">
        <v>0</v>
      </c>
      <c r="AQ15" s="220">
        <v>119</v>
      </c>
      <c r="AR15" s="42"/>
      <c r="AS15" s="42"/>
      <c r="AT15" s="42"/>
      <c r="AU15" s="42"/>
    </row>
    <row r="16" spans="1:47" ht="20.100000000000001" customHeight="1" x14ac:dyDescent="0.2">
      <c r="A16" s="39" t="s">
        <v>55</v>
      </c>
      <c r="B16" s="40" t="s">
        <v>56</v>
      </c>
      <c r="C16" s="40" t="s">
        <v>187</v>
      </c>
      <c r="D16" s="41">
        <v>10</v>
      </c>
      <c r="E16" s="41">
        <v>13</v>
      </c>
      <c r="F16" s="41">
        <v>0</v>
      </c>
      <c r="G16" s="219">
        <f t="shared" si="0"/>
        <v>23</v>
      </c>
      <c r="H16" s="41">
        <v>3</v>
      </c>
      <c r="I16" s="41">
        <v>1</v>
      </c>
      <c r="J16" s="41">
        <v>0</v>
      </c>
      <c r="K16" s="219">
        <f t="shared" si="1"/>
        <v>4</v>
      </c>
      <c r="L16" s="41">
        <v>4</v>
      </c>
      <c r="M16" s="41">
        <v>5</v>
      </c>
      <c r="N16" s="41">
        <v>0</v>
      </c>
      <c r="O16" s="219">
        <f t="shared" si="2"/>
        <v>9</v>
      </c>
      <c r="P16" s="41">
        <v>1</v>
      </c>
      <c r="Q16" s="41">
        <v>0</v>
      </c>
      <c r="R16" s="41">
        <v>0</v>
      </c>
      <c r="S16" s="219">
        <f t="shared" si="3"/>
        <v>1</v>
      </c>
      <c r="T16" s="41">
        <v>5</v>
      </c>
      <c r="U16" s="41">
        <v>5</v>
      </c>
      <c r="V16" s="41">
        <v>0</v>
      </c>
      <c r="W16" s="219">
        <f t="shared" si="4"/>
        <v>10</v>
      </c>
      <c r="X16" s="41">
        <v>0</v>
      </c>
      <c r="Y16" s="41">
        <v>0</v>
      </c>
      <c r="Z16" s="41">
        <v>0</v>
      </c>
      <c r="AA16" s="219">
        <f t="shared" si="5"/>
        <v>0</v>
      </c>
      <c r="AB16" s="41">
        <v>0</v>
      </c>
      <c r="AC16" s="41">
        <v>0</v>
      </c>
      <c r="AD16" s="41">
        <v>0</v>
      </c>
      <c r="AE16" s="219">
        <f t="shared" si="6"/>
        <v>0</v>
      </c>
      <c r="AF16" s="41">
        <v>0</v>
      </c>
      <c r="AG16" s="41">
        <v>0</v>
      </c>
      <c r="AH16" s="41">
        <v>0</v>
      </c>
      <c r="AI16" s="219">
        <f t="shared" si="7"/>
        <v>0</v>
      </c>
      <c r="AJ16" s="41">
        <v>1</v>
      </c>
      <c r="AK16" s="41">
        <v>1</v>
      </c>
      <c r="AL16" s="41">
        <v>0</v>
      </c>
      <c r="AM16" s="219">
        <f t="shared" si="8"/>
        <v>2</v>
      </c>
      <c r="AN16" s="41">
        <v>24</v>
      </c>
      <c r="AO16" s="41">
        <v>25</v>
      </c>
      <c r="AP16" s="41">
        <v>0</v>
      </c>
      <c r="AQ16" s="220">
        <v>49</v>
      </c>
      <c r="AR16" s="42"/>
      <c r="AS16" s="42"/>
      <c r="AT16" s="42"/>
      <c r="AU16" s="42"/>
    </row>
    <row r="17" spans="1:47" ht="20.100000000000001" customHeight="1" x14ac:dyDescent="0.2">
      <c r="A17" s="39" t="s">
        <v>57</v>
      </c>
      <c r="B17" s="40" t="s">
        <v>58</v>
      </c>
      <c r="C17" s="40" t="s">
        <v>188</v>
      </c>
      <c r="D17" s="41">
        <v>2</v>
      </c>
      <c r="E17" s="41">
        <v>5</v>
      </c>
      <c r="F17" s="41">
        <v>0</v>
      </c>
      <c r="G17" s="219">
        <f t="shared" si="0"/>
        <v>7</v>
      </c>
      <c r="H17" s="41">
        <v>12</v>
      </c>
      <c r="I17" s="41">
        <v>30</v>
      </c>
      <c r="J17" s="41">
        <v>0</v>
      </c>
      <c r="K17" s="219">
        <f t="shared" si="1"/>
        <v>42</v>
      </c>
      <c r="L17" s="41">
        <v>1</v>
      </c>
      <c r="M17" s="41">
        <v>4</v>
      </c>
      <c r="N17" s="41">
        <v>0</v>
      </c>
      <c r="O17" s="219">
        <f t="shared" si="2"/>
        <v>5</v>
      </c>
      <c r="P17" s="41">
        <v>0</v>
      </c>
      <c r="Q17" s="41">
        <v>0</v>
      </c>
      <c r="R17" s="41">
        <v>0</v>
      </c>
      <c r="S17" s="219">
        <f t="shared" si="3"/>
        <v>0</v>
      </c>
      <c r="T17" s="41">
        <v>8</v>
      </c>
      <c r="U17" s="41">
        <v>8</v>
      </c>
      <c r="V17" s="41">
        <v>0</v>
      </c>
      <c r="W17" s="219">
        <f t="shared" si="4"/>
        <v>16</v>
      </c>
      <c r="X17" s="41">
        <v>0</v>
      </c>
      <c r="Y17" s="41">
        <v>0</v>
      </c>
      <c r="Z17" s="41">
        <v>0</v>
      </c>
      <c r="AA17" s="219">
        <f t="shared" si="5"/>
        <v>0</v>
      </c>
      <c r="AB17" s="41">
        <v>1</v>
      </c>
      <c r="AC17" s="41">
        <v>2</v>
      </c>
      <c r="AD17" s="41">
        <v>0</v>
      </c>
      <c r="AE17" s="219">
        <f t="shared" si="6"/>
        <v>3</v>
      </c>
      <c r="AF17" s="41">
        <v>0</v>
      </c>
      <c r="AG17" s="41">
        <v>0</v>
      </c>
      <c r="AH17" s="41">
        <v>0</v>
      </c>
      <c r="AI17" s="219">
        <f t="shared" si="7"/>
        <v>0</v>
      </c>
      <c r="AJ17" s="41">
        <v>0</v>
      </c>
      <c r="AK17" s="41">
        <v>0</v>
      </c>
      <c r="AL17" s="41">
        <v>0</v>
      </c>
      <c r="AM17" s="219">
        <f t="shared" si="8"/>
        <v>0</v>
      </c>
      <c r="AN17" s="41">
        <v>24</v>
      </c>
      <c r="AO17" s="41">
        <v>49</v>
      </c>
      <c r="AP17" s="41">
        <v>0</v>
      </c>
      <c r="AQ17" s="220">
        <v>73</v>
      </c>
      <c r="AR17" s="42"/>
      <c r="AS17" s="42"/>
      <c r="AT17" s="42"/>
      <c r="AU17" s="42"/>
    </row>
    <row r="18" spans="1:47" ht="20.100000000000001" customHeight="1" x14ac:dyDescent="0.2">
      <c r="A18" s="39" t="s">
        <v>59</v>
      </c>
      <c r="B18" s="40" t="s">
        <v>60</v>
      </c>
      <c r="C18" s="40" t="s">
        <v>187</v>
      </c>
      <c r="D18" s="41">
        <v>22</v>
      </c>
      <c r="E18" s="41">
        <v>24</v>
      </c>
      <c r="F18" s="41">
        <v>0</v>
      </c>
      <c r="G18" s="219">
        <f t="shared" si="0"/>
        <v>46</v>
      </c>
      <c r="H18" s="41">
        <v>0</v>
      </c>
      <c r="I18" s="41">
        <v>3</v>
      </c>
      <c r="J18" s="41">
        <v>0</v>
      </c>
      <c r="K18" s="219">
        <f t="shared" si="1"/>
        <v>3</v>
      </c>
      <c r="L18" s="41">
        <v>1</v>
      </c>
      <c r="M18" s="41">
        <v>20</v>
      </c>
      <c r="N18" s="41">
        <v>0</v>
      </c>
      <c r="O18" s="219">
        <f t="shared" si="2"/>
        <v>21</v>
      </c>
      <c r="P18" s="41">
        <v>0</v>
      </c>
      <c r="Q18" s="41">
        <v>0</v>
      </c>
      <c r="R18" s="41">
        <v>0</v>
      </c>
      <c r="S18" s="219">
        <f t="shared" si="3"/>
        <v>0</v>
      </c>
      <c r="T18" s="41">
        <v>7</v>
      </c>
      <c r="U18" s="41">
        <v>8</v>
      </c>
      <c r="V18" s="41">
        <v>0</v>
      </c>
      <c r="W18" s="219">
        <f t="shared" si="4"/>
        <v>15</v>
      </c>
      <c r="X18" s="41">
        <v>0</v>
      </c>
      <c r="Y18" s="41">
        <v>1</v>
      </c>
      <c r="Z18" s="41">
        <v>0</v>
      </c>
      <c r="AA18" s="219">
        <f t="shared" si="5"/>
        <v>1</v>
      </c>
      <c r="AB18" s="41">
        <v>1</v>
      </c>
      <c r="AC18" s="41">
        <v>1</v>
      </c>
      <c r="AD18" s="41">
        <v>0</v>
      </c>
      <c r="AE18" s="219">
        <f t="shared" si="6"/>
        <v>2</v>
      </c>
      <c r="AF18" s="41">
        <v>0</v>
      </c>
      <c r="AG18" s="41">
        <v>0</v>
      </c>
      <c r="AH18" s="41">
        <v>0</v>
      </c>
      <c r="AI18" s="219">
        <f t="shared" si="7"/>
        <v>0</v>
      </c>
      <c r="AJ18" s="41">
        <v>0</v>
      </c>
      <c r="AK18" s="41">
        <v>0</v>
      </c>
      <c r="AL18" s="41">
        <v>0</v>
      </c>
      <c r="AM18" s="219">
        <f t="shared" si="8"/>
        <v>0</v>
      </c>
      <c r="AN18" s="41">
        <v>31</v>
      </c>
      <c r="AO18" s="41">
        <v>57</v>
      </c>
      <c r="AP18" s="41">
        <v>0</v>
      </c>
      <c r="AQ18" s="220">
        <v>88</v>
      </c>
      <c r="AR18" s="42"/>
      <c r="AS18" s="42"/>
      <c r="AT18" s="42"/>
      <c r="AU18" s="42"/>
    </row>
    <row r="19" spans="1:47" ht="20.100000000000001" customHeight="1" x14ac:dyDescent="0.2">
      <c r="A19" s="39" t="s">
        <v>59</v>
      </c>
      <c r="B19" s="40" t="s">
        <v>61</v>
      </c>
      <c r="C19" s="40" t="s">
        <v>188</v>
      </c>
      <c r="D19" s="41">
        <v>20</v>
      </c>
      <c r="E19" s="41">
        <v>23</v>
      </c>
      <c r="F19" s="41">
        <v>0</v>
      </c>
      <c r="G19" s="219">
        <f t="shared" si="0"/>
        <v>43</v>
      </c>
      <c r="H19" s="41">
        <v>1</v>
      </c>
      <c r="I19" s="41">
        <v>3</v>
      </c>
      <c r="J19" s="41">
        <v>0</v>
      </c>
      <c r="K19" s="219">
        <f t="shared" si="1"/>
        <v>4</v>
      </c>
      <c r="L19" s="41">
        <v>14</v>
      </c>
      <c r="M19" s="41">
        <v>28</v>
      </c>
      <c r="N19" s="41">
        <v>0</v>
      </c>
      <c r="O19" s="219">
        <f t="shared" si="2"/>
        <v>42</v>
      </c>
      <c r="P19" s="41">
        <v>0</v>
      </c>
      <c r="Q19" s="41">
        <v>0</v>
      </c>
      <c r="R19" s="41">
        <v>0</v>
      </c>
      <c r="S19" s="219">
        <f t="shared" si="3"/>
        <v>0</v>
      </c>
      <c r="T19" s="41">
        <v>8</v>
      </c>
      <c r="U19" s="41">
        <v>9</v>
      </c>
      <c r="V19" s="41">
        <v>0</v>
      </c>
      <c r="W19" s="219">
        <f t="shared" si="4"/>
        <v>17</v>
      </c>
      <c r="X19" s="41">
        <v>0</v>
      </c>
      <c r="Y19" s="41">
        <v>0</v>
      </c>
      <c r="Z19" s="41">
        <v>0</v>
      </c>
      <c r="AA19" s="219">
        <f t="shared" si="5"/>
        <v>0</v>
      </c>
      <c r="AB19" s="41">
        <v>2</v>
      </c>
      <c r="AC19" s="41">
        <v>4</v>
      </c>
      <c r="AD19" s="41">
        <v>0</v>
      </c>
      <c r="AE19" s="219">
        <f t="shared" si="6"/>
        <v>6</v>
      </c>
      <c r="AF19" s="41">
        <v>3</v>
      </c>
      <c r="AG19" s="41">
        <v>5</v>
      </c>
      <c r="AH19" s="41">
        <v>0</v>
      </c>
      <c r="AI19" s="219">
        <f t="shared" si="7"/>
        <v>8</v>
      </c>
      <c r="AJ19" s="41">
        <v>2</v>
      </c>
      <c r="AK19" s="41">
        <v>2</v>
      </c>
      <c r="AL19" s="41">
        <v>0</v>
      </c>
      <c r="AM19" s="219">
        <f t="shared" si="8"/>
        <v>4</v>
      </c>
      <c r="AN19" s="41">
        <v>50</v>
      </c>
      <c r="AO19" s="41">
        <v>74</v>
      </c>
      <c r="AP19" s="41">
        <v>0</v>
      </c>
      <c r="AQ19" s="220">
        <v>124</v>
      </c>
      <c r="AR19" s="42"/>
      <c r="AS19" s="42"/>
      <c r="AT19" s="42"/>
      <c r="AU19" s="42"/>
    </row>
    <row r="20" spans="1:47" ht="20.100000000000001" customHeight="1" x14ac:dyDescent="0.2">
      <c r="A20" s="39" t="s">
        <v>59</v>
      </c>
      <c r="B20" s="40" t="s">
        <v>62</v>
      </c>
      <c r="C20" s="40" t="s">
        <v>188</v>
      </c>
      <c r="D20" s="41">
        <v>34</v>
      </c>
      <c r="E20" s="41">
        <v>20</v>
      </c>
      <c r="F20" s="41">
        <v>0</v>
      </c>
      <c r="G20" s="219">
        <f t="shared" si="0"/>
        <v>54</v>
      </c>
      <c r="H20" s="41">
        <v>1</v>
      </c>
      <c r="I20" s="41">
        <v>2</v>
      </c>
      <c r="J20" s="41">
        <v>0</v>
      </c>
      <c r="K20" s="219">
        <f t="shared" si="1"/>
        <v>3</v>
      </c>
      <c r="L20" s="41">
        <v>2</v>
      </c>
      <c r="M20" s="41">
        <v>5</v>
      </c>
      <c r="N20" s="41">
        <v>0</v>
      </c>
      <c r="O20" s="219">
        <f t="shared" si="2"/>
        <v>7</v>
      </c>
      <c r="P20" s="41">
        <v>0</v>
      </c>
      <c r="Q20" s="41">
        <v>0</v>
      </c>
      <c r="R20" s="41">
        <v>0</v>
      </c>
      <c r="S20" s="219">
        <f t="shared" si="3"/>
        <v>0</v>
      </c>
      <c r="T20" s="41">
        <v>15</v>
      </c>
      <c r="U20" s="41">
        <v>20</v>
      </c>
      <c r="V20" s="41">
        <v>0</v>
      </c>
      <c r="W20" s="219">
        <f t="shared" si="4"/>
        <v>35</v>
      </c>
      <c r="X20" s="41">
        <v>0</v>
      </c>
      <c r="Y20" s="41">
        <v>1</v>
      </c>
      <c r="Z20" s="41">
        <v>0</v>
      </c>
      <c r="AA20" s="219">
        <f t="shared" si="5"/>
        <v>1</v>
      </c>
      <c r="AB20" s="41">
        <v>1</v>
      </c>
      <c r="AC20" s="41">
        <v>1</v>
      </c>
      <c r="AD20" s="41">
        <v>0</v>
      </c>
      <c r="AE20" s="219">
        <f t="shared" si="6"/>
        <v>2</v>
      </c>
      <c r="AF20" s="41">
        <v>0</v>
      </c>
      <c r="AG20" s="41">
        <v>0</v>
      </c>
      <c r="AH20" s="41">
        <v>0</v>
      </c>
      <c r="AI20" s="219">
        <f t="shared" si="7"/>
        <v>0</v>
      </c>
      <c r="AJ20" s="41">
        <v>0</v>
      </c>
      <c r="AK20" s="41">
        <v>0</v>
      </c>
      <c r="AL20" s="41">
        <v>0</v>
      </c>
      <c r="AM20" s="219">
        <f t="shared" si="8"/>
        <v>0</v>
      </c>
      <c r="AN20" s="41">
        <v>53</v>
      </c>
      <c r="AO20" s="41">
        <v>49</v>
      </c>
      <c r="AP20" s="41">
        <v>0</v>
      </c>
      <c r="AQ20" s="220">
        <v>102</v>
      </c>
      <c r="AR20" s="42"/>
      <c r="AS20" s="42"/>
      <c r="AT20" s="42"/>
      <c r="AU20" s="42"/>
    </row>
    <row r="21" spans="1:47" ht="20.100000000000001" customHeight="1" x14ac:dyDescent="0.2">
      <c r="A21" s="39" t="s">
        <v>63</v>
      </c>
      <c r="B21" s="40" t="s">
        <v>64</v>
      </c>
      <c r="C21" s="40" t="s">
        <v>187</v>
      </c>
      <c r="D21" s="41">
        <v>30</v>
      </c>
      <c r="E21" s="41">
        <v>24</v>
      </c>
      <c r="F21" s="41">
        <v>0</v>
      </c>
      <c r="G21" s="219">
        <f t="shared" si="0"/>
        <v>54</v>
      </c>
      <c r="H21" s="41">
        <v>0</v>
      </c>
      <c r="I21" s="41">
        <v>3</v>
      </c>
      <c r="J21" s="41">
        <v>0</v>
      </c>
      <c r="K21" s="219">
        <f t="shared" si="1"/>
        <v>3</v>
      </c>
      <c r="L21" s="41">
        <v>3</v>
      </c>
      <c r="M21" s="41">
        <v>1</v>
      </c>
      <c r="N21" s="41">
        <v>0</v>
      </c>
      <c r="O21" s="219">
        <f t="shared" si="2"/>
        <v>4</v>
      </c>
      <c r="P21" s="41">
        <v>2</v>
      </c>
      <c r="Q21" s="41">
        <v>0</v>
      </c>
      <c r="R21" s="41">
        <v>0</v>
      </c>
      <c r="S21" s="219">
        <f t="shared" si="3"/>
        <v>2</v>
      </c>
      <c r="T21" s="41">
        <v>7</v>
      </c>
      <c r="U21" s="41">
        <v>13</v>
      </c>
      <c r="V21" s="41">
        <v>0</v>
      </c>
      <c r="W21" s="219">
        <f t="shared" si="4"/>
        <v>20</v>
      </c>
      <c r="X21" s="41">
        <v>0</v>
      </c>
      <c r="Y21" s="41">
        <v>0</v>
      </c>
      <c r="Z21" s="41">
        <v>0</v>
      </c>
      <c r="AA21" s="219">
        <f t="shared" si="5"/>
        <v>0</v>
      </c>
      <c r="AB21" s="41">
        <v>0</v>
      </c>
      <c r="AC21" s="41">
        <v>1</v>
      </c>
      <c r="AD21" s="41">
        <v>0</v>
      </c>
      <c r="AE21" s="219">
        <f t="shared" si="6"/>
        <v>1</v>
      </c>
      <c r="AF21" s="41">
        <v>0</v>
      </c>
      <c r="AG21" s="41">
        <v>0</v>
      </c>
      <c r="AH21" s="41">
        <v>0</v>
      </c>
      <c r="AI21" s="219">
        <f t="shared" si="7"/>
        <v>0</v>
      </c>
      <c r="AJ21" s="41">
        <v>0</v>
      </c>
      <c r="AK21" s="41">
        <v>4</v>
      </c>
      <c r="AL21" s="41">
        <v>1</v>
      </c>
      <c r="AM21" s="219">
        <f t="shared" si="8"/>
        <v>5</v>
      </c>
      <c r="AN21" s="41">
        <v>42</v>
      </c>
      <c r="AO21" s="41">
        <v>46</v>
      </c>
      <c r="AP21" s="41">
        <v>1</v>
      </c>
      <c r="AQ21" s="220">
        <v>89</v>
      </c>
      <c r="AR21" s="42"/>
      <c r="AS21" s="42"/>
      <c r="AT21" s="42"/>
      <c r="AU21" s="42"/>
    </row>
    <row r="22" spans="1:47" ht="20.100000000000001" customHeight="1" x14ac:dyDescent="0.2">
      <c r="A22" s="39" t="s">
        <v>65</v>
      </c>
      <c r="B22" s="40" t="s">
        <v>66</v>
      </c>
      <c r="C22" s="40" t="s">
        <v>187</v>
      </c>
      <c r="D22" s="41">
        <v>24</v>
      </c>
      <c r="E22" s="41">
        <v>18</v>
      </c>
      <c r="F22" s="41">
        <v>0</v>
      </c>
      <c r="G22" s="219">
        <f t="shared" si="0"/>
        <v>42</v>
      </c>
      <c r="H22" s="41">
        <v>0</v>
      </c>
      <c r="I22" s="41">
        <v>3</v>
      </c>
      <c r="J22" s="41">
        <v>0</v>
      </c>
      <c r="K22" s="219">
        <f t="shared" si="1"/>
        <v>3</v>
      </c>
      <c r="L22" s="41">
        <v>0</v>
      </c>
      <c r="M22" s="41">
        <v>0</v>
      </c>
      <c r="N22" s="41">
        <v>0</v>
      </c>
      <c r="O22" s="219">
        <f t="shared" si="2"/>
        <v>0</v>
      </c>
      <c r="P22" s="41">
        <v>0</v>
      </c>
      <c r="Q22" s="41">
        <v>0</v>
      </c>
      <c r="R22" s="41">
        <v>0</v>
      </c>
      <c r="S22" s="219">
        <f t="shared" si="3"/>
        <v>0</v>
      </c>
      <c r="T22" s="41">
        <v>3</v>
      </c>
      <c r="U22" s="41">
        <v>2</v>
      </c>
      <c r="V22" s="41">
        <v>0</v>
      </c>
      <c r="W22" s="219">
        <f t="shared" si="4"/>
        <v>5</v>
      </c>
      <c r="X22" s="41">
        <v>0</v>
      </c>
      <c r="Y22" s="41">
        <v>0</v>
      </c>
      <c r="Z22" s="41">
        <v>0</v>
      </c>
      <c r="AA22" s="219">
        <f t="shared" si="5"/>
        <v>0</v>
      </c>
      <c r="AB22" s="41">
        <v>0</v>
      </c>
      <c r="AC22" s="41">
        <v>0</v>
      </c>
      <c r="AD22" s="41">
        <v>0</v>
      </c>
      <c r="AE22" s="219">
        <f t="shared" si="6"/>
        <v>0</v>
      </c>
      <c r="AF22" s="41">
        <v>1</v>
      </c>
      <c r="AG22" s="41">
        <v>2</v>
      </c>
      <c r="AH22" s="41">
        <v>0</v>
      </c>
      <c r="AI22" s="219">
        <f t="shared" si="7"/>
        <v>3</v>
      </c>
      <c r="AJ22" s="41">
        <v>1</v>
      </c>
      <c r="AK22" s="41">
        <v>1</v>
      </c>
      <c r="AL22" s="41">
        <v>0</v>
      </c>
      <c r="AM22" s="219">
        <f t="shared" si="8"/>
        <v>2</v>
      </c>
      <c r="AN22" s="41">
        <v>29</v>
      </c>
      <c r="AO22" s="41">
        <v>26</v>
      </c>
      <c r="AP22" s="41">
        <v>0</v>
      </c>
      <c r="AQ22" s="220">
        <v>55</v>
      </c>
      <c r="AR22" s="42"/>
      <c r="AS22" s="42"/>
      <c r="AT22" s="42"/>
      <c r="AU22" s="42"/>
    </row>
    <row r="23" spans="1:47" ht="20.100000000000001" customHeight="1" x14ac:dyDescent="0.2">
      <c r="A23" s="39" t="s">
        <v>65</v>
      </c>
      <c r="B23" s="40" t="s">
        <v>67</v>
      </c>
      <c r="C23" s="40" t="s">
        <v>187</v>
      </c>
      <c r="D23" s="41">
        <v>27</v>
      </c>
      <c r="E23" s="41">
        <v>26</v>
      </c>
      <c r="F23" s="41">
        <v>0</v>
      </c>
      <c r="G23" s="219">
        <f t="shared" si="0"/>
        <v>53</v>
      </c>
      <c r="H23" s="41">
        <v>5</v>
      </c>
      <c r="I23" s="41">
        <v>3</v>
      </c>
      <c r="J23" s="41">
        <v>0</v>
      </c>
      <c r="K23" s="219">
        <f t="shared" si="1"/>
        <v>8</v>
      </c>
      <c r="L23" s="41">
        <v>2</v>
      </c>
      <c r="M23" s="41">
        <v>10</v>
      </c>
      <c r="N23" s="41">
        <v>0</v>
      </c>
      <c r="O23" s="219">
        <f t="shared" si="2"/>
        <v>12</v>
      </c>
      <c r="P23" s="41">
        <v>0</v>
      </c>
      <c r="Q23" s="41">
        <v>0</v>
      </c>
      <c r="R23" s="41">
        <v>0</v>
      </c>
      <c r="S23" s="219">
        <f t="shared" si="3"/>
        <v>0</v>
      </c>
      <c r="T23" s="41">
        <v>8</v>
      </c>
      <c r="U23" s="41">
        <v>33</v>
      </c>
      <c r="V23" s="41">
        <v>0</v>
      </c>
      <c r="W23" s="219">
        <f t="shared" si="4"/>
        <v>41</v>
      </c>
      <c r="X23" s="41">
        <v>0</v>
      </c>
      <c r="Y23" s="41">
        <v>0</v>
      </c>
      <c r="Z23" s="41">
        <v>0</v>
      </c>
      <c r="AA23" s="219">
        <f t="shared" si="5"/>
        <v>0</v>
      </c>
      <c r="AB23" s="41">
        <v>2</v>
      </c>
      <c r="AC23" s="41">
        <v>1</v>
      </c>
      <c r="AD23" s="41">
        <v>0</v>
      </c>
      <c r="AE23" s="219">
        <f t="shared" si="6"/>
        <v>3</v>
      </c>
      <c r="AF23" s="41">
        <v>0</v>
      </c>
      <c r="AG23" s="41">
        <v>0</v>
      </c>
      <c r="AH23" s="41">
        <v>0</v>
      </c>
      <c r="AI23" s="219">
        <f t="shared" si="7"/>
        <v>0</v>
      </c>
      <c r="AJ23" s="41">
        <v>1</v>
      </c>
      <c r="AK23" s="41">
        <v>1</v>
      </c>
      <c r="AL23" s="41">
        <v>0</v>
      </c>
      <c r="AM23" s="219">
        <f t="shared" si="8"/>
        <v>2</v>
      </c>
      <c r="AN23" s="41">
        <v>45</v>
      </c>
      <c r="AO23" s="41">
        <v>74</v>
      </c>
      <c r="AP23" s="41">
        <v>0</v>
      </c>
      <c r="AQ23" s="220">
        <v>119</v>
      </c>
      <c r="AR23" s="42"/>
      <c r="AS23" s="42"/>
      <c r="AT23" s="42"/>
      <c r="AU23" s="42"/>
    </row>
    <row r="24" spans="1:47" ht="20.100000000000001" customHeight="1" x14ac:dyDescent="0.2">
      <c r="A24" s="39" t="s">
        <v>65</v>
      </c>
      <c r="B24" s="40" t="s">
        <v>68</v>
      </c>
      <c r="C24" s="40" t="s">
        <v>188</v>
      </c>
      <c r="D24" s="41">
        <v>36</v>
      </c>
      <c r="E24" s="41">
        <v>29</v>
      </c>
      <c r="F24" s="41">
        <v>0</v>
      </c>
      <c r="G24" s="219">
        <f t="shared" si="0"/>
        <v>65</v>
      </c>
      <c r="H24" s="41">
        <v>2</v>
      </c>
      <c r="I24" s="41">
        <v>1</v>
      </c>
      <c r="J24" s="41">
        <v>0</v>
      </c>
      <c r="K24" s="219">
        <f t="shared" si="1"/>
        <v>3</v>
      </c>
      <c r="L24" s="41">
        <v>2</v>
      </c>
      <c r="M24" s="41">
        <v>2</v>
      </c>
      <c r="N24" s="41">
        <v>0</v>
      </c>
      <c r="O24" s="219">
        <f t="shared" si="2"/>
        <v>4</v>
      </c>
      <c r="P24" s="41">
        <v>0</v>
      </c>
      <c r="Q24" s="41">
        <v>0</v>
      </c>
      <c r="R24" s="41">
        <v>0</v>
      </c>
      <c r="S24" s="219">
        <f t="shared" si="3"/>
        <v>0</v>
      </c>
      <c r="T24" s="41">
        <v>23</v>
      </c>
      <c r="U24" s="41">
        <v>24</v>
      </c>
      <c r="V24" s="41">
        <v>0</v>
      </c>
      <c r="W24" s="219">
        <f t="shared" si="4"/>
        <v>47</v>
      </c>
      <c r="X24" s="41">
        <v>0</v>
      </c>
      <c r="Y24" s="41">
        <v>0</v>
      </c>
      <c r="Z24" s="41">
        <v>0</v>
      </c>
      <c r="AA24" s="219">
        <f t="shared" si="5"/>
        <v>0</v>
      </c>
      <c r="AB24" s="41">
        <v>4</v>
      </c>
      <c r="AC24" s="41">
        <v>3</v>
      </c>
      <c r="AD24" s="41">
        <v>0</v>
      </c>
      <c r="AE24" s="219">
        <f t="shared" si="6"/>
        <v>7</v>
      </c>
      <c r="AF24" s="41">
        <v>1</v>
      </c>
      <c r="AG24" s="41">
        <v>1</v>
      </c>
      <c r="AH24" s="41">
        <v>0</v>
      </c>
      <c r="AI24" s="219">
        <f t="shared" si="7"/>
        <v>2</v>
      </c>
      <c r="AJ24" s="41">
        <v>1</v>
      </c>
      <c r="AK24" s="41">
        <v>1</v>
      </c>
      <c r="AL24" s="41">
        <v>0</v>
      </c>
      <c r="AM24" s="219">
        <f t="shared" si="8"/>
        <v>2</v>
      </c>
      <c r="AN24" s="41">
        <v>69</v>
      </c>
      <c r="AO24" s="41">
        <v>61</v>
      </c>
      <c r="AP24" s="41">
        <v>0</v>
      </c>
      <c r="AQ24" s="220">
        <v>130</v>
      </c>
      <c r="AR24" s="42"/>
      <c r="AS24" s="42"/>
      <c r="AT24" s="42"/>
      <c r="AU24" s="42"/>
    </row>
    <row r="25" spans="1:47" ht="20.100000000000001" customHeight="1" x14ac:dyDescent="0.2">
      <c r="A25" s="39" t="s">
        <v>69</v>
      </c>
      <c r="B25" s="40" t="s">
        <v>70</v>
      </c>
      <c r="C25" s="40" t="s">
        <v>187</v>
      </c>
      <c r="D25" s="41">
        <v>32</v>
      </c>
      <c r="E25" s="41">
        <v>43</v>
      </c>
      <c r="F25" s="41">
        <v>0</v>
      </c>
      <c r="G25" s="219">
        <f t="shared" si="0"/>
        <v>75</v>
      </c>
      <c r="H25" s="41">
        <v>1</v>
      </c>
      <c r="I25" s="41">
        <v>3</v>
      </c>
      <c r="J25" s="41">
        <v>0</v>
      </c>
      <c r="K25" s="219">
        <f t="shared" si="1"/>
        <v>4</v>
      </c>
      <c r="L25" s="41">
        <v>0</v>
      </c>
      <c r="M25" s="41">
        <v>2</v>
      </c>
      <c r="N25" s="41">
        <v>0</v>
      </c>
      <c r="O25" s="219">
        <f t="shared" si="2"/>
        <v>2</v>
      </c>
      <c r="P25" s="41">
        <v>0</v>
      </c>
      <c r="Q25" s="41">
        <v>0</v>
      </c>
      <c r="R25" s="41">
        <v>0</v>
      </c>
      <c r="S25" s="219">
        <f t="shared" si="3"/>
        <v>0</v>
      </c>
      <c r="T25" s="41">
        <v>12</v>
      </c>
      <c r="U25" s="41">
        <v>23</v>
      </c>
      <c r="V25" s="41">
        <v>0</v>
      </c>
      <c r="W25" s="219">
        <f t="shared" si="4"/>
        <v>35</v>
      </c>
      <c r="X25" s="41">
        <v>0</v>
      </c>
      <c r="Y25" s="41">
        <v>0</v>
      </c>
      <c r="Z25" s="41">
        <v>0</v>
      </c>
      <c r="AA25" s="219">
        <f t="shared" si="5"/>
        <v>0</v>
      </c>
      <c r="AB25" s="41">
        <v>0</v>
      </c>
      <c r="AC25" s="41">
        <v>0</v>
      </c>
      <c r="AD25" s="41">
        <v>0</v>
      </c>
      <c r="AE25" s="219">
        <f t="shared" si="6"/>
        <v>0</v>
      </c>
      <c r="AF25" s="41">
        <v>2</v>
      </c>
      <c r="AG25" s="41">
        <v>0</v>
      </c>
      <c r="AH25" s="41">
        <v>0</v>
      </c>
      <c r="AI25" s="219">
        <f t="shared" si="7"/>
        <v>2</v>
      </c>
      <c r="AJ25" s="41">
        <v>0</v>
      </c>
      <c r="AK25" s="41">
        <v>0</v>
      </c>
      <c r="AL25" s="41">
        <v>0</v>
      </c>
      <c r="AM25" s="219">
        <f t="shared" si="8"/>
        <v>0</v>
      </c>
      <c r="AN25" s="41">
        <v>47</v>
      </c>
      <c r="AO25" s="41">
        <v>71</v>
      </c>
      <c r="AP25" s="41">
        <v>0</v>
      </c>
      <c r="AQ25" s="220">
        <v>118</v>
      </c>
      <c r="AR25" s="42"/>
      <c r="AS25" s="42"/>
      <c r="AT25" s="42"/>
      <c r="AU25" s="42"/>
    </row>
    <row r="26" spans="1:47" ht="20.100000000000001" customHeight="1" x14ac:dyDescent="0.2">
      <c r="A26" s="39" t="s">
        <v>71</v>
      </c>
      <c r="B26" s="40" t="s">
        <v>72</v>
      </c>
      <c r="C26" s="40" t="s">
        <v>187</v>
      </c>
      <c r="D26" s="41">
        <v>34</v>
      </c>
      <c r="E26" s="41">
        <v>26</v>
      </c>
      <c r="F26" s="41">
        <v>0</v>
      </c>
      <c r="G26" s="219">
        <f t="shared" si="0"/>
        <v>60</v>
      </c>
      <c r="H26" s="41">
        <v>2</v>
      </c>
      <c r="I26" s="41">
        <v>2</v>
      </c>
      <c r="J26" s="41">
        <v>0</v>
      </c>
      <c r="K26" s="219">
        <f t="shared" si="1"/>
        <v>4</v>
      </c>
      <c r="L26" s="41">
        <v>3</v>
      </c>
      <c r="M26" s="41">
        <v>1</v>
      </c>
      <c r="N26" s="41">
        <v>0</v>
      </c>
      <c r="O26" s="219">
        <f t="shared" si="2"/>
        <v>4</v>
      </c>
      <c r="P26" s="41">
        <v>1</v>
      </c>
      <c r="Q26" s="41">
        <v>0</v>
      </c>
      <c r="R26" s="41">
        <v>0</v>
      </c>
      <c r="S26" s="219">
        <f t="shared" si="3"/>
        <v>1</v>
      </c>
      <c r="T26" s="41">
        <v>4</v>
      </c>
      <c r="U26" s="41">
        <v>7</v>
      </c>
      <c r="V26" s="41">
        <v>0</v>
      </c>
      <c r="W26" s="219">
        <f t="shared" si="4"/>
        <v>11</v>
      </c>
      <c r="X26" s="41">
        <v>0</v>
      </c>
      <c r="Y26" s="41">
        <v>0</v>
      </c>
      <c r="Z26" s="41">
        <v>0</v>
      </c>
      <c r="AA26" s="219">
        <f t="shared" si="5"/>
        <v>0</v>
      </c>
      <c r="AB26" s="41">
        <v>0</v>
      </c>
      <c r="AC26" s="41">
        <v>0</v>
      </c>
      <c r="AD26" s="41">
        <v>0</v>
      </c>
      <c r="AE26" s="219">
        <f t="shared" si="6"/>
        <v>0</v>
      </c>
      <c r="AF26" s="41">
        <v>0</v>
      </c>
      <c r="AG26" s="41">
        <v>0</v>
      </c>
      <c r="AH26" s="41">
        <v>0</v>
      </c>
      <c r="AI26" s="219">
        <f t="shared" si="7"/>
        <v>0</v>
      </c>
      <c r="AJ26" s="41">
        <v>0</v>
      </c>
      <c r="AK26" s="41">
        <v>0</v>
      </c>
      <c r="AL26" s="41">
        <v>0</v>
      </c>
      <c r="AM26" s="219">
        <f t="shared" si="8"/>
        <v>0</v>
      </c>
      <c r="AN26" s="41">
        <v>44</v>
      </c>
      <c r="AO26" s="41">
        <v>36</v>
      </c>
      <c r="AP26" s="41">
        <v>0</v>
      </c>
      <c r="AQ26" s="220">
        <v>80</v>
      </c>
      <c r="AR26" s="42"/>
      <c r="AS26" s="42"/>
      <c r="AT26" s="42"/>
      <c r="AU26" s="42"/>
    </row>
    <row r="27" spans="1:47" ht="20.100000000000001" customHeight="1" x14ac:dyDescent="0.2">
      <c r="A27" s="39" t="s">
        <v>73</v>
      </c>
      <c r="B27" s="40" t="s">
        <v>74</v>
      </c>
      <c r="C27" s="40" t="s">
        <v>187</v>
      </c>
      <c r="D27" s="41">
        <v>17</v>
      </c>
      <c r="E27" s="41">
        <v>26</v>
      </c>
      <c r="F27" s="41">
        <v>0</v>
      </c>
      <c r="G27" s="219">
        <f t="shared" si="0"/>
        <v>43</v>
      </c>
      <c r="H27" s="41">
        <v>0</v>
      </c>
      <c r="I27" s="41">
        <v>1</v>
      </c>
      <c r="J27" s="41">
        <v>0</v>
      </c>
      <c r="K27" s="219">
        <f t="shared" si="1"/>
        <v>1</v>
      </c>
      <c r="L27" s="41">
        <v>1</v>
      </c>
      <c r="M27" s="41">
        <v>2</v>
      </c>
      <c r="N27" s="41">
        <v>0</v>
      </c>
      <c r="O27" s="219">
        <f t="shared" si="2"/>
        <v>3</v>
      </c>
      <c r="P27" s="41">
        <v>0</v>
      </c>
      <c r="Q27" s="41">
        <v>0</v>
      </c>
      <c r="R27" s="41">
        <v>0</v>
      </c>
      <c r="S27" s="219">
        <f t="shared" si="3"/>
        <v>0</v>
      </c>
      <c r="T27" s="41">
        <v>8</v>
      </c>
      <c r="U27" s="41">
        <v>6</v>
      </c>
      <c r="V27" s="41">
        <v>0</v>
      </c>
      <c r="W27" s="219">
        <f t="shared" si="4"/>
        <v>14</v>
      </c>
      <c r="X27" s="41">
        <v>0</v>
      </c>
      <c r="Y27" s="41">
        <v>0</v>
      </c>
      <c r="Z27" s="41">
        <v>0</v>
      </c>
      <c r="AA27" s="219">
        <f t="shared" si="5"/>
        <v>0</v>
      </c>
      <c r="AB27" s="41">
        <v>0</v>
      </c>
      <c r="AC27" s="41">
        <v>1</v>
      </c>
      <c r="AD27" s="41">
        <v>0</v>
      </c>
      <c r="AE27" s="219">
        <f t="shared" si="6"/>
        <v>1</v>
      </c>
      <c r="AF27" s="41">
        <v>1</v>
      </c>
      <c r="AG27" s="41">
        <v>0</v>
      </c>
      <c r="AH27" s="41">
        <v>0</v>
      </c>
      <c r="AI27" s="219">
        <f t="shared" si="7"/>
        <v>1</v>
      </c>
      <c r="AJ27" s="41">
        <v>0</v>
      </c>
      <c r="AK27" s="41">
        <v>1</v>
      </c>
      <c r="AL27" s="41">
        <v>0</v>
      </c>
      <c r="AM27" s="219">
        <f t="shared" si="8"/>
        <v>1</v>
      </c>
      <c r="AN27" s="41">
        <v>27</v>
      </c>
      <c r="AO27" s="41">
        <v>37</v>
      </c>
      <c r="AP27" s="41">
        <v>0</v>
      </c>
      <c r="AQ27" s="220">
        <v>64</v>
      </c>
      <c r="AR27" s="42"/>
      <c r="AS27" s="42"/>
      <c r="AT27" s="42"/>
      <c r="AU27" s="42"/>
    </row>
    <row r="28" spans="1:47" ht="20.100000000000001" customHeight="1" x14ac:dyDescent="0.2">
      <c r="A28" s="39" t="s">
        <v>73</v>
      </c>
      <c r="B28" s="40" t="s">
        <v>75</v>
      </c>
      <c r="C28" s="40" t="s">
        <v>187</v>
      </c>
      <c r="D28" s="41">
        <v>43</v>
      </c>
      <c r="E28" s="41">
        <v>37</v>
      </c>
      <c r="F28" s="41">
        <v>0</v>
      </c>
      <c r="G28" s="219">
        <f t="shared" si="0"/>
        <v>80</v>
      </c>
      <c r="H28" s="41">
        <v>0</v>
      </c>
      <c r="I28" s="41">
        <v>6</v>
      </c>
      <c r="J28" s="41">
        <v>0</v>
      </c>
      <c r="K28" s="219">
        <f t="shared" si="1"/>
        <v>6</v>
      </c>
      <c r="L28" s="41">
        <v>7</v>
      </c>
      <c r="M28" s="41">
        <v>6</v>
      </c>
      <c r="N28" s="41">
        <v>0</v>
      </c>
      <c r="O28" s="219">
        <f t="shared" si="2"/>
        <v>13</v>
      </c>
      <c r="P28" s="41">
        <v>0</v>
      </c>
      <c r="Q28" s="41">
        <v>0</v>
      </c>
      <c r="R28" s="41">
        <v>0</v>
      </c>
      <c r="S28" s="219">
        <f t="shared" si="3"/>
        <v>0</v>
      </c>
      <c r="T28" s="41">
        <v>3</v>
      </c>
      <c r="U28" s="41">
        <v>5</v>
      </c>
      <c r="V28" s="41">
        <v>0</v>
      </c>
      <c r="W28" s="219">
        <f t="shared" si="4"/>
        <v>8</v>
      </c>
      <c r="X28" s="41">
        <v>0</v>
      </c>
      <c r="Y28" s="41">
        <v>0</v>
      </c>
      <c r="Z28" s="41">
        <v>0</v>
      </c>
      <c r="AA28" s="219">
        <f t="shared" si="5"/>
        <v>0</v>
      </c>
      <c r="AB28" s="41">
        <v>2</v>
      </c>
      <c r="AC28" s="41">
        <v>4</v>
      </c>
      <c r="AD28" s="41">
        <v>0</v>
      </c>
      <c r="AE28" s="219">
        <f t="shared" si="6"/>
        <v>6</v>
      </c>
      <c r="AF28" s="41">
        <v>0</v>
      </c>
      <c r="AG28" s="41">
        <v>2</v>
      </c>
      <c r="AH28" s="41">
        <v>0</v>
      </c>
      <c r="AI28" s="219">
        <f t="shared" si="7"/>
        <v>2</v>
      </c>
      <c r="AJ28" s="41">
        <v>1</v>
      </c>
      <c r="AK28" s="41">
        <v>0</v>
      </c>
      <c r="AL28" s="41">
        <v>0</v>
      </c>
      <c r="AM28" s="219">
        <f t="shared" si="8"/>
        <v>1</v>
      </c>
      <c r="AN28" s="41">
        <v>56</v>
      </c>
      <c r="AO28" s="41">
        <v>60</v>
      </c>
      <c r="AP28" s="41">
        <v>0</v>
      </c>
      <c r="AQ28" s="220">
        <v>116</v>
      </c>
      <c r="AR28" s="42"/>
      <c r="AS28" s="42"/>
      <c r="AT28" s="42"/>
      <c r="AU28" s="42"/>
    </row>
    <row r="29" spans="1:47" ht="20.100000000000001" customHeight="1" x14ac:dyDescent="0.2">
      <c r="A29" s="39" t="s">
        <v>76</v>
      </c>
      <c r="B29" s="40" t="s">
        <v>77</v>
      </c>
      <c r="C29" s="40" t="s">
        <v>187</v>
      </c>
      <c r="D29" s="41">
        <v>25</v>
      </c>
      <c r="E29" s="41">
        <v>28</v>
      </c>
      <c r="F29" s="41">
        <v>0</v>
      </c>
      <c r="G29" s="219">
        <f t="shared" si="0"/>
        <v>53</v>
      </c>
      <c r="H29" s="41">
        <v>0</v>
      </c>
      <c r="I29" s="41">
        <v>3</v>
      </c>
      <c r="J29" s="41">
        <v>0</v>
      </c>
      <c r="K29" s="219">
        <f t="shared" si="1"/>
        <v>3</v>
      </c>
      <c r="L29" s="41">
        <v>1</v>
      </c>
      <c r="M29" s="41">
        <v>3</v>
      </c>
      <c r="N29" s="41">
        <v>0</v>
      </c>
      <c r="O29" s="219">
        <f t="shared" si="2"/>
        <v>4</v>
      </c>
      <c r="P29" s="41">
        <v>0</v>
      </c>
      <c r="Q29" s="41">
        <v>1</v>
      </c>
      <c r="R29" s="41">
        <v>0</v>
      </c>
      <c r="S29" s="219">
        <f t="shared" si="3"/>
        <v>1</v>
      </c>
      <c r="T29" s="41">
        <v>6</v>
      </c>
      <c r="U29" s="41">
        <v>9</v>
      </c>
      <c r="V29" s="41">
        <v>0</v>
      </c>
      <c r="W29" s="219">
        <f t="shared" si="4"/>
        <v>15</v>
      </c>
      <c r="X29" s="41">
        <v>0</v>
      </c>
      <c r="Y29" s="41">
        <v>0</v>
      </c>
      <c r="Z29" s="41">
        <v>0</v>
      </c>
      <c r="AA29" s="219">
        <f t="shared" si="5"/>
        <v>0</v>
      </c>
      <c r="AB29" s="41">
        <v>0</v>
      </c>
      <c r="AC29" s="41">
        <v>0</v>
      </c>
      <c r="AD29" s="41">
        <v>0</v>
      </c>
      <c r="AE29" s="219">
        <f t="shared" si="6"/>
        <v>0</v>
      </c>
      <c r="AF29" s="41">
        <v>0</v>
      </c>
      <c r="AG29" s="41">
        <v>0</v>
      </c>
      <c r="AH29" s="41">
        <v>0</v>
      </c>
      <c r="AI29" s="219">
        <f t="shared" si="7"/>
        <v>0</v>
      </c>
      <c r="AJ29" s="41">
        <v>0</v>
      </c>
      <c r="AK29" s="41">
        <v>0</v>
      </c>
      <c r="AL29" s="41">
        <v>0</v>
      </c>
      <c r="AM29" s="219">
        <f t="shared" si="8"/>
        <v>0</v>
      </c>
      <c r="AN29" s="41">
        <v>32</v>
      </c>
      <c r="AO29" s="41">
        <v>44</v>
      </c>
      <c r="AP29" s="41">
        <v>0</v>
      </c>
      <c r="AQ29" s="220">
        <v>76</v>
      </c>
      <c r="AR29" s="42"/>
      <c r="AS29" s="42"/>
      <c r="AT29" s="42"/>
      <c r="AU29" s="42"/>
    </row>
    <row r="30" spans="1:47" ht="20.100000000000001" customHeight="1" x14ac:dyDescent="0.2">
      <c r="A30" s="39" t="s">
        <v>78</v>
      </c>
      <c r="B30" s="40" t="s">
        <v>79</v>
      </c>
      <c r="C30" s="40" t="s">
        <v>188</v>
      </c>
      <c r="D30" s="41">
        <v>17</v>
      </c>
      <c r="E30" s="41">
        <v>17</v>
      </c>
      <c r="F30" s="41">
        <v>0</v>
      </c>
      <c r="G30" s="219">
        <f t="shared" si="0"/>
        <v>34</v>
      </c>
      <c r="H30" s="41">
        <v>0</v>
      </c>
      <c r="I30" s="41">
        <v>3</v>
      </c>
      <c r="J30" s="41">
        <v>0</v>
      </c>
      <c r="K30" s="219">
        <f t="shared" si="1"/>
        <v>3</v>
      </c>
      <c r="L30" s="41">
        <v>3</v>
      </c>
      <c r="M30" s="41">
        <v>6</v>
      </c>
      <c r="N30" s="41">
        <v>0</v>
      </c>
      <c r="O30" s="219">
        <f t="shared" si="2"/>
        <v>9</v>
      </c>
      <c r="P30" s="41">
        <v>0</v>
      </c>
      <c r="Q30" s="41">
        <v>1</v>
      </c>
      <c r="R30" s="41">
        <v>0</v>
      </c>
      <c r="S30" s="219">
        <f t="shared" si="3"/>
        <v>1</v>
      </c>
      <c r="T30" s="41">
        <v>3</v>
      </c>
      <c r="U30" s="41">
        <v>4</v>
      </c>
      <c r="V30" s="41">
        <v>0</v>
      </c>
      <c r="W30" s="219">
        <f t="shared" si="4"/>
        <v>7</v>
      </c>
      <c r="X30" s="41">
        <v>0</v>
      </c>
      <c r="Y30" s="41">
        <v>1</v>
      </c>
      <c r="Z30" s="41">
        <v>0</v>
      </c>
      <c r="AA30" s="219">
        <f t="shared" si="5"/>
        <v>1</v>
      </c>
      <c r="AB30" s="41">
        <v>2</v>
      </c>
      <c r="AC30" s="41">
        <v>1</v>
      </c>
      <c r="AD30" s="41">
        <v>0</v>
      </c>
      <c r="AE30" s="219">
        <f t="shared" si="6"/>
        <v>3</v>
      </c>
      <c r="AF30" s="41">
        <v>2</v>
      </c>
      <c r="AG30" s="41">
        <v>1</v>
      </c>
      <c r="AH30" s="41">
        <v>0</v>
      </c>
      <c r="AI30" s="219">
        <f t="shared" si="7"/>
        <v>3</v>
      </c>
      <c r="AJ30" s="41">
        <v>1</v>
      </c>
      <c r="AK30" s="41">
        <v>1</v>
      </c>
      <c r="AL30" s="41">
        <v>0</v>
      </c>
      <c r="AM30" s="219">
        <f t="shared" si="8"/>
        <v>2</v>
      </c>
      <c r="AN30" s="41">
        <v>28</v>
      </c>
      <c r="AO30" s="41">
        <v>35</v>
      </c>
      <c r="AP30" s="41">
        <v>0</v>
      </c>
      <c r="AQ30" s="220">
        <v>63</v>
      </c>
      <c r="AR30" s="42"/>
      <c r="AS30" s="42"/>
      <c r="AT30" s="42"/>
      <c r="AU30" s="42"/>
    </row>
    <row r="31" spans="1:47" ht="20.100000000000001" customHeight="1" x14ac:dyDescent="0.2">
      <c r="A31" s="39" t="s">
        <v>80</v>
      </c>
      <c r="B31" s="40" t="s">
        <v>81</v>
      </c>
      <c r="C31" s="40" t="s">
        <v>187</v>
      </c>
      <c r="D31" s="41">
        <v>23</v>
      </c>
      <c r="E31" s="41">
        <v>24</v>
      </c>
      <c r="F31" s="41">
        <v>1</v>
      </c>
      <c r="G31" s="219">
        <f t="shared" si="0"/>
        <v>48</v>
      </c>
      <c r="H31" s="41">
        <v>3</v>
      </c>
      <c r="I31" s="41">
        <v>10</v>
      </c>
      <c r="J31" s="41">
        <v>0</v>
      </c>
      <c r="K31" s="219">
        <f t="shared" si="1"/>
        <v>13</v>
      </c>
      <c r="L31" s="41">
        <v>6</v>
      </c>
      <c r="M31" s="41">
        <v>8</v>
      </c>
      <c r="N31" s="41">
        <v>2</v>
      </c>
      <c r="O31" s="219">
        <f t="shared" si="2"/>
        <v>16</v>
      </c>
      <c r="P31" s="41">
        <v>0</v>
      </c>
      <c r="Q31" s="41">
        <v>0</v>
      </c>
      <c r="R31" s="41">
        <v>0</v>
      </c>
      <c r="S31" s="219">
        <f t="shared" si="3"/>
        <v>0</v>
      </c>
      <c r="T31" s="41">
        <v>26</v>
      </c>
      <c r="U31" s="41">
        <v>12</v>
      </c>
      <c r="V31" s="41">
        <v>0</v>
      </c>
      <c r="W31" s="219">
        <f t="shared" si="4"/>
        <v>38</v>
      </c>
      <c r="X31" s="41">
        <v>0</v>
      </c>
      <c r="Y31" s="41">
        <v>0</v>
      </c>
      <c r="Z31" s="41">
        <v>0</v>
      </c>
      <c r="AA31" s="219">
        <f t="shared" si="5"/>
        <v>0</v>
      </c>
      <c r="AB31" s="41">
        <v>2</v>
      </c>
      <c r="AC31" s="41">
        <v>7</v>
      </c>
      <c r="AD31" s="41">
        <v>0</v>
      </c>
      <c r="AE31" s="219">
        <f t="shared" si="6"/>
        <v>9</v>
      </c>
      <c r="AF31" s="41">
        <v>4</v>
      </c>
      <c r="AG31" s="41">
        <v>3</v>
      </c>
      <c r="AH31" s="41">
        <v>0</v>
      </c>
      <c r="AI31" s="219">
        <f t="shared" si="7"/>
        <v>7</v>
      </c>
      <c r="AJ31" s="41">
        <v>1</v>
      </c>
      <c r="AK31" s="41">
        <v>2</v>
      </c>
      <c r="AL31" s="41">
        <v>0</v>
      </c>
      <c r="AM31" s="219">
        <f t="shared" si="8"/>
        <v>3</v>
      </c>
      <c r="AN31" s="41">
        <v>65</v>
      </c>
      <c r="AO31" s="41">
        <v>66</v>
      </c>
      <c r="AP31" s="41">
        <v>3</v>
      </c>
      <c r="AQ31" s="220">
        <v>134</v>
      </c>
      <c r="AR31" s="42"/>
      <c r="AS31" s="42"/>
      <c r="AT31" s="42"/>
      <c r="AU31" s="42"/>
    </row>
    <row r="32" spans="1:47" ht="20.100000000000001" customHeight="1" x14ac:dyDescent="0.2">
      <c r="A32" s="39" t="s">
        <v>82</v>
      </c>
      <c r="B32" s="40" t="s">
        <v>83</v>
      </c>
      <c r="C32" s="40" t="s">
        <v>188</v>
      </c>
      <c r="D32" s="41">
        <v>8</v>
      </c>
      <c r="E32" s="41">
        <v>10</v>
      </c>
      <c r="F32" s="41">
        <v>0</v>
      </c>
      <c r="G32" s="219">
        <f t="shared" si="0"/>
        <v>18</v>
      </c>
      <c r="H32" s="41">
        <v>0</v>
      </c>
      <c r="I32" s="41">
        <v>0</v>
      </c>
      <c r="J32" s="41">
        <v>0</v>
      </c>
      <c r="K32" s="219">
        <f t="shared" si="1"/>
        <v>0</v>
      </c>
      <c r="L32" s="41">
        <v>3</v>
      </c>
      <c r="M32" s="41">
        <v>3</v>
      </c>
      <c r="N32" s="41">
        <v>0</v>
      </c>
      <c r="O32" s="219">
        <f t="shared" si="2"/>
        <v>6</v>
      </c>
      <c r="P32" s="41">
        <v>0</v>
      </c>
      <c r="Q32" s="41">
        <v>0</v>
      </c>
      <c r="R32" s="41">
        <v>0</v>
      </c>
      <c r="S32" s="219">
        <f t="shared" si="3"/>
        <v>0</v>
      </c>
      <c r="T32" s="41">
        <v>6</v>
      </c>
      <c r="U32" s="41">
        <v>6</v>
      </c>
      <c r="V32" s="41">
        <v>0</v>
      </c>
      <c r="W32" s="219">
        <f t="shared" si="4"/>
        <v>12</v>
      </c>
      <c r="X32" s="41">
        <v>0</v>
      </c>
      <c r="Y32" s="41">
        <v>0</v>
      </c>
      <c r="Z32" s="41">
        <v>0</v>
      </c>
      <c r="AA32" s="219">
        <f t="shared" si="5"/>
        <v>0</v>
      </c>
      <c r="AB32" s="41">
        <v>0</v>
      </c>
      <c r="AC32" s="41">
        <v>0</v>
      </c>
      <c r="AD32" s="41">
        <v>0</v>
      </c>
      <c r="AE32" s="219">
        <f t="shared" si="6"/>
        <v>0</v>
      </c>
      <c r="AF32" s="41">
        <v>0</v>
      </c>
      <c r="AG32" s="41">
        <v>0</v>
      </c>
      <c r="AH32" s="41">
        <v>0</v>
      </c>
      <c r="AI32" s="219">
        <f t="shared" si="7"/>
        <v>0</v>
      </c>
      <c r="AJ32" s="41">
        <v>1</v>
      </c>
      <c r="AK32" s="41">
        <v>0</v>
      </c>
      <c r="AL32" s="41">
        <v>0</v>
      </c>
      <c r="AM32" s="219">
        <f t="shared" si="8"/>
        <v>1</v>
      </c>
      <c r="AN32" s="41">
        <v>18</v>
      </c>
      <c r="AO32" s="41">
        <v>19</v>
      </c>
      <c r="AP32" s="41">
        <v>0</v>
      </c>
      <c r="AQ32" s="220">
        <v>37</v>
      </c>
      <c r="AR32" s="42"/>
      <c r="AS32" s="42"/>
      <c r="AT32" s="42"/>
      <c r="AU32" s="42"/>
    </row>
    <row r="33" spans="1:47" ht="20.100000000000001" customHeight="1" x14ac:dyDescent="0.2">
      <c r="A33" s="39" t="s">
        <v>82</v>
      </c>
      <c r="B33" s="40" t="s">
        <v>84</v>
      </c>
      <c r="C33" s="40" t="s">
        <v>188</v>
      </c>
      <c r="D33" s="41">
        <v>33</v>
      </c>
      <c r="E33" s="41">
        <v>35</v>
      </c>
      <c r="F33" s="41">
        <v>0</v>
      </c>
      <c r="G33" s="219">
        <f t="shared" si="0"/>
        <v>68</v>
      </c>
      <c r="H33" s="41">
        <v>2</v>
      </c>
      <c r="I33" s="41">
        <v>7</v>
      </c>
      <c r="J33" s="41">
        <v>0</v>
      </c>
      <c r="K33" s="219">
        <f t="shared" si="1"/>
        <v>9</v>
      </c>
      <c r="L33" s="41">
        <v>7</v>
      </c>
      <c r="M33" s="41">
        <v>19</v>
      </c>
      <c r="N33" s="41">
        <v>0</v>
      </c>
      <c r="O33" s="219">
        <f t="shared" si="2"/>
        <v>26</v>
      </c>
      <c r="P33" s="41">
        <v>0</v>
      </c>
      <c r="Q33" s="41">
        <v>0</v>
      </c>
      <c r="R33" s="41">
        <v>0</v>
      </c>
      <c r="S33" s="219">
        <f t="shared" si="3"/>
        <v>0</v>
      </c>
      <c r="T33" s="41">
        <v>18</v>
      </c>
      <c r="U33" s="41">
        <v>21</v>
      </c>
      <c r="V33" s="41">
        <v>0</v>
      </c>
      <c r="W33" s="219">
        <f t="shared" si="4"/>
        <v>39</v>
      </c>
      <c r="X33" s="41">
        <v>0</v>
      </c>
      <c r="Y33" s="41">
        <v>0</v>
      </c>
      <c r="Z33" s="41">
        <v>0</v>
      </c>
      <c r="AA33" s="219">
        <f t="shared" si="5"/>
        <v>0</v>
      </c>
      <c r="AB33" s="41">
        <v>1</v>
      </c>
      <c r="AC33" s="41">
        <v>4</v>
      </c>
      <c r="AD33" s="41">
        <v>0</v>
      </c>
      <c r="AE33" s="219">
        <f t="shared" si="6"/>
        <v>5</v>
      </c>
      <c r="AF33" s="41">
        <v>10</v>
      </c>
      <c r="AG33" s="41">
        <v>16</v>
      </c>
      <c r="AH33" s="41">
        <v>0</v>
      </c>
      <c r="AI33" s="219">
        <f t="shared" si="7"/>
        <v>26</v>
      </c>
      <c r="AJ33" s="41">
        <v>8</v>
      </c>
      <c r="AK33" s="41">
        <v>11</v>
      </c>
      <c r="AL33" s="41">
        <v>0</v>
      </c>
      <c r="AM33" s="219">
        <f t="shared" si="8"/>
        <v>19</v>
      </c>
      <c r="AN33" s="41">
        <v>79</v>
      </c>
      <c r="AO33" s="41">
        <v>113</v>
      </c>
      <c r="AP33" s="41">
        <v>0</v>
      </c>
      <c r="AQ33" s="220">
        <v>192</v>
      </c>
      <c r="AR33" s="42"/>
      <c r="AS33" s="42"/>
      <c r="AT33" s="42"/>
      <c r="AU33" s="42"/>
    </row>
    <row r="34" spans="1:47" ht="20.100000000000001" customHeight="1" x14ac:dyDescent="0.2">
      <c r="A34" s="39" t="s">
        <v>82</v>
      </c>
      <c r="B34" s="40" t="s">
        <v>85</v>
      </c>
      <c r="C34" s="40" t="s">
        <v>188</v>
      </c>
      <c r="D34" s="41">
        <v>43</v>
      </c>
      <c r="E34" s="41">
        <v>47</v>
      </c>
      <c r="F34" s="41">
        <v>0</v>
      </c>
      <c r="G34" s="219">
        <f t="shared" si="0"/>
        <v>90</v>
      </c>
      <c r="H34" s="41">
        <v>9</v>
      </c>
      <c r="I34" s="41">
        <v>17</v>
      </c>
      <c r="J34" s="41">
        <v>0</v>
      </c>
      <c r="K34" s="219">
        <f t="shared" si="1"/>
        <v>26</v>
      </c>
      <c r="L34" s="41">
        <v>12</v>
      </c>
      <c r="M34" s="41">
        <v>15</v>
      </c>
      <c r="N34" s="41">
        <v>1</v>
      </c>
      <c r="O34" s="219">
        <f t="shared" si="2"/>
        <v>28</v>
      </c>
      <c r="P34" s="41">
        <v>0</v>
      </c>
      <c r="Q34" s="41">
        <v>0</v>
      </c>
      <c r="R34" s="41">
        <v>0</v>
      </c>
      <c r="S34" s="219">
        <f t="shared" si="3"/>
        <v>0</v>
      </c>
      <c r="T34" s="41">
        <v>32</v>
      </c>
      <c r="U34" s="41">
        <v>35</v>
      </c>
      <c r="V34" s="41">
        <v>0</v>
      </c>
      <c r="W34" s="219">
        <f t="shared" si="4"/>
        <v>67</v>
      </c>
      <c r="X34" s="41">
        <v>0</v>
      </c>
      <c r="Y34" s="41">
        <v>0</v>
      </c>
      <c r="Z34" s="41">
        <v>0</v>
      </c>
      <c r="AA34" s="219">
        <f t="shared" si="5"/>
        <v>0</v>
      </c>
      <c r="AB34" s="41">
        <v>3</v>
      </c>
      <c r="AC34" s="41">
        <v>2</v>
      </c>
      <c r="AD34" s="41">
        <v>0</v>
      </c>
      <c r="AE34" s="219">
        <f t="shared" si="6"/>
        <v>5</v>
      </c>
      <c r="AF34" s="41">
        <v>2</v>
      </c>
      <c r="AG34" s="41">
        <v>2</v>
      </c>
      <c r="AH34" s="41">
        <v>0</v>
      </c>
      <c r="AI34" s="219">
        <f t="shared" si="7"/>
        <v>4</v>
      </c>
      <c r="AJ34" s="41">
        <v>5</v>
      </c>
      <c r="AK34" s="41">
        <v>5</v>
      </c>
      <c r="AL34" s="41">
        <v>0</v>
      </c>
      <c r="AM34" s="219">
        <f t="shared" si="8"/>
        <v>10</v>
      </c>
      <c r="AN34" s="41">
        <v>106</v>
      </c>
      <c r="AO34" s="41">
        <v>123</v>
      </c>
      <c r="AP34" s="41">
        <v>1</v>
      </c>
      <c r="AQ34" s="220">
        <v>230</v>
      </c>
      <c r="AR34" s="42"/>
      <c r="AS34" s="42"/>
      <c r="AT34" s="42"/>
      <c r="AU34" s="42"/>
    </row>
    <row r="35" spans="1:47" ht="20.100000000000001" customHeight="1" x14ac:dyDescent="0.2">
      <c r="A35" s="39" t="s">
        <v>86</v>
      </c>
      <c r="B35" s="40" t="s">
        <v>87</v>
      </c>
      <c r="C35" s="40" t="s">
        <v>188</v>
      </c>
      <c r="D35" s="41">
        <v>39</v>
      </c>
      <c r="E35" s="41">
        <v>44</v>
      </c>
      <c r="F35" s="41">
        <v>0</v>
      </c>
      <c r="G35" s="219">
        <f t="shared" si="0"/>
        <v>83</v>
      </c>
      <c r="H35" s="41">
        <v>2</v>
      </c>
      <c r="I35" s="41">
        <v>2</v>
      </c>
      <c r="J35" s="41">
        <v>0</v>
      </c>
      <c r="K35" s="219">
        <f t="shared" si="1"/>
        <v>4</v>
      </c>
      <c r="L35" s="41">
        <v>3</v>
      </c>
      <c r="M35" s="41">
        <v>5</v>
      </c>
      <c r="N35" s="41">
        <v>0</v>
      </c>
      <c r="O35" s="219">
        <f t="shared" si="2"/>
        <v>8</v>
      </c>
      <c r="P35" s="41">
        <v>0</v>
      </c>
      <c r="Q35" s="41">
        <v>0</v>
      </c>
      <c r="R35" s="41">
        <v>0</v>
      </c>
      <c r="S35" s="219">
        <f t="shared" si="3"/>
        <v>0</v>
      </c>
      <c r="T35" s="41">
        <v>7</v>
      </c>
      <c r="U35" s="41">
        <v>12</v>
      </c>
      <c r="V35" s="41">
        <v>0</v>
      </c>
      <c r="W35" s="219">
        <f t="shared" si="4"/>
        <v>19</v>
      </c>
      <c r="X35" s="41">
        <v>0</v>
      </c>
      <c r="Y35" s="41">
        <v>0</v>
      </c>
      <c r="Z35" s="41">
        <v>0</v>
      </c>
      <c r="AA35" s="219">
        <f t="shared" si="5"/>
        <v>0</v>
      </c>
      <c r="AB35" s="41">
        <v>2</v>
      </c>
      <c r="AC35" s="41">
        <v>0</v>
      </c>
      <c r="AD35" s="41">
        <v>0</v>
      </c>
      <c r="AE35" s="219">
        <f t="shared" si="6"/>
        <v>2</v>
      </c>
      <c r="AF35" s="41">
        <v>17</v>
      </c>
      <c r="AG35" s="41">
        <v>16</v>
      </c>
      <c r="AH35" s="41">
        <v>0</v>
      </c>
      <c r="AI35" s="219">
        <f t="shared" si="7"/>
        <v>33</v>
      </c>
      <c r="AJ35" s="41">
        <v>0</v>
      </c>
      <c r="AK35" s="41">
        <v>2</v>
      </c>
      <c r="AL35" s="41">
        <v>0</v>
      </c>
      <c r="AM35" s="219">
        <f t="shared" si="8"/>
        <v>2</v>
      </c>
      <c r="AN35" s="41">
        <v>70</v>
      </c>
      <c r="AO35" s="41">
        <v>81</v>
      </c>
      <c r="AP35" s="41">
        <v>0</v>
      </c>
      <c r="AQ35" s="220">
        <v>151</v>
      </c>
      <c r="AR35" s="42"/>
      <c r="AS35" s="42"/>
      <c r="AT35" s="42"/>
      <c r="AU35" s="42"/>
    </row>
    <row r="36" spans="1:47" ht="20.100000000000001" customHeight="1" x14ac:dyDescent="0.2">
      <c r="A36" s="39" t="s">
        <v>86</v>
      </c>
      <c r="B36" s="40" t="s">
        <v>88</v>
      </c>
      <c r="C36" s="40" t="s">
        <v>187</v>
      </c>
      <c r="D36" s="41">
        <v>35</v>
      </c>
      <c r="E36" s="41">
        <v>35</v>
      </c>
      <c r="F36" s="41">
        <v>0</v>
      </c>
      <c r="G36" s="219">
        <f t="shared" si="0"/>
        <v>70</v>
      </c>
      <c r="H36" s="41">
        <v>3</v>
      </c>
      <c r="I36" s="41">
        <v>1</v>
      </c>
      <c r="J36" s="41">
        <v>0</v>
      </c>
      <c r="K36" s="219">
        <f t="shared" si="1"/>
        <v>4</v>
      </c>
      <c r="L36" s="41">
        <v>4</v>
      </c>
      <c r="M36" s="41">
        <v>4</v>
      </c>
      <c r="N36" s="41">
        <v>0</v>
      </c>
      <c r="O36" s="219">
        <f t="shared" si="2"/>
        <v>8</v>
      </c>
      <c r="P36" s="41">
        <v>1</v>
      </c>
      <c r="Q36" s="41">
        <v>0</v>
      </c>
      <c r="R36" s="41">
        <v>0</v>
      </c>
      <c r="S36" s="219">
        <f t="shared" si="3"/>
        <v>1</v>
      </c>
      <c r="T36" s="41">
        <v>6</v>
      </c>
      <c r="U36" s="41">
        <v>12</v>
      </c>
      <c r="V36" s="41">
        <v>0</v>
      </c>
      <c r="W36" s="219">
        <f t="shared" si="4"/>
        <v>18</v>
      </c>
      <c r="X36" s="41">
        <v>0</v>
      </c>
      <c r="Y36" s="41">
        <v>0</v>
      </c>
      <c r="Z36" s="41">
        <v>0</v>
      </c>
      <c r="AA36" s="219">
        <f t="shared" si="5"/>
        <v>0</v>
      </c>
      <c r="AB36" s="41">
        <v>1</v>
      </c>
      <c r="AC36" s="41">
        <v>1</v>
      </c>
      <c r="AD36" s="41">
        <v>0</v>
      </c>
      <c r="AE36" s="219">
        <f t="shared" si="6"/>
        <v>2</v>
      </c>
      <c r="AF36" s="41">
        <v>6</v>
      </c>
      <c r="AG36" s="41">
        <v>11</v>
      </c>
      <c r="AH36" s="41">
        <v>0</v>
      </c>
      <c r="AI36" s="219">
        <f t="shared" si="7"/>
        <v>17</v>
      </c>
      <c r="AJ36" s="41">
        <v>3</v>
      </c>
      <c r="AK36" s="41">
        <v>1</v>
      </c>
      <c r="AL36" s="41">
        <v>0</v>
      </c>
      <c r="AM36" s="219">
        <f t="shared" si="8"/>
        <v>4</v>
      </c>
      <c r="AN36" s="41">
        <v>59</v>
      </c>
      <c r="AO36" s="41">
        <v>65</v>
      </c>
      <c r="AP36" s="41">
        <v>0</v>
      </c>
      <c r="AQ36" s="220">
        <v>124</v>
      </c>
      <c r="AR36" s="42"/>
      <c r="AS36" s="42"/>
      <c r="AT36" s="42"/>
      <c r="AU36" s="42"/>
    </row>
    <row r="37" spans="1:47" ht="20.100000000000001" customHeight="1" x14ac:dyDescent="0.2">
      <c r="A37" s="39" t="s">
        <v>89</v>
      </c>
      <c r="B37" s="40" t="s">
        <v>90</v>
      </c>
      <c r="C37" s="40" t="s">
        <v>187</v>
      </c>
      <c r="D37" s="41">
        <v>40</v>
      </c>
      <c r="E37" s="41">
        <v>40</v>
      </c>
      <c r="F37" s="41">
        <v>0</v>
      </c>
      <c r="G37" s="219">
        <f t="shared" si="0"/>
        <v>80</v>
      </c>
      <c r="H37" s="41">
        <v>0</v>
      </c>
      <c r="I37" s="41">
        <v>2</v>
      </c>
      <c r="J37" s="41">
        <v>0</v>
      </c>
      <c r="K37" s="219">
        <f t="shared" si="1"/>
        <v>2</v>
      </c>
      <c r="L37" s="41">
        <v>1</v>
      </c>
      <c r="M37" s="41">
        <v>2</v>
      </c>
      <c r="N37" s="41">
        <v>0</v>
      </c>
      <c r="O37" s="219">
        <f t="shared" si="2"/>
        <v>3</v>
      </c>
      <c r="P37" s="41">
        <v>0</v>
      </c>
      <c r="Q37" s="41">
        <v>1</v>
      </c>
      <c r="R37" s="41">
        <v>0</v>
      </c>
      <c r="S37" s="219">
        <f t="shared" si="3"/>
        <v>1</v>
      </c>
      <c r="T37" s="41">
        <v>8</v>
      </c>
      <c r="U37" s="41">
        <v>10</v>
      </c>
      <c r="V37" s="41">
        <v>0</v>
      </c>
      <c r="W37" s="219">
        <f t="shared" si="4"/>
        <v>18</v>
      </c>
      <c r="X37" s="41">
        <v>0</v>
      </c>
      <c r="Y37" s="41">
        <v>0</v>
      </c>
      <c r="Z37" s="41">
        <v>0</v>
      </c>
      <c r="AA37" s="219">
        <f t="shared" si="5"/>
        <v>0</v>
      </c>
      <c r="AB37" s="41">
        <v>1</v>
      </c>
      <c r="AC37" s="41">
        <v>3</v>
      </c>
      <c r="AD37" s="41">
        <v>0</v>
      </c>
      <c r="AE37" s="219">
        <f t="shared" si="6"/>
        <v>4</v>
      </c>
      <c r="AF37" s="41">
        <v>3</v>
      </c>
      <c r="AG37" s="41">
        <v>8</v>
      </c>
      <c r="AH37" s="41">
        <v>0</v>
      </c>
      <c r="AI37" s="219">
        <f t="shared" si="7"/>
        <v>11</v>
      </c>
      <c r="AJ37" s="41">
        <v>2</v>
      </c>
      <c r="AK37" s="41">
        <v>0</v>
      </c>
      <c r="AL37" s="41">
        <v>0</v>
      </c>
      <c r="AM37" s="219">
        <f t="shared" si="8"/>
        <v>2</v>
      </c>
      <c r="AN37" s="41">
        <v>55</v>
      </c>
      <c r="AO37" s="41">
        <v>66</v>
      </c>
      <c r="AP37" s="41">
        <v>0</v>
      </c>
      <c r="AQ37" s="220">
        <v>121</v>
      </c>
      <c r="AR37" s="42"/>
      <c r="AS37" s="42"/>
      <c r="AT37" s="42"/>
      <c r="AU37" s="42"/>
    </row>
    <row r="38" spans="1:47" ht="20.100000000000001" customHeight="1" x14ac:dyDescent="0.2">
      <c r="A38" s="39" t="s">
        <v>91</v>
      </c>
      <c r="B38" s="40" t="s">
        <v>92</v>
      </c>
      <c r="C38" s="40" t="s">
        <v>187</v>
      </c>
      <c r="D38" s="41">
        <v>17</v>
      </c>
      <c r="E38" s="41">
        <v>15</v>
      </c>
      <c r="F38" s="41">
        <v>0</v>
      </c>
      <c r="G38" s="219">
        <f t="shared" si="0"/>
        <v>32</v>
      </c>
      <c r="H38" s="41">
        <v>0</v>
      </c>
      <c r="I38" s="41">
        <v>3</v>
      </c>
      <c r="J38" s="41">
        <v>0</v>
      </c>
      <c r="K38" s="219">
        <f t="shared" si="1"/>
        <v>3</v>
      </c>
      <c r="L38" s="41">
        <v>0</v>
      </c>
      <c r="M38" s="41">
        <v>0</v>
      </c>
      <c r="N38" s="41">
        <v>0</v>
      </c>
      <c r="O38" s="219">
        <f t="shared" si="2"/>
        <v>0</v>
      </c>
      <c r="P38" s="41">
        <v>0</v>
      </c>
      <c r="Q38" s="41">
        <v>0</v>
      </c>
      <c r="R38" s="41">
        <v>0</v>
      </c>
      <c r="S38" s="219">
        <f t="shared" si="3"/>
        <v>0</v>
      </c>
      <c r="T38" s="41">
        <v>3</v>
      </c>
      <c r="U38" s="41">
        <v>2</v>
      </c>
      <c r="V38" s="41">
        <v>0</v>
      </c>
      <c r="W38" s="219">
        <f t="shared" si="4"/>
        <v>5</v>
      </c>
      <c r="X38" s="41">
        <v>0</v>
      </c>
      <c r="Y38" s="41">
        <v>0</v>
      </c>
      <c r="Z38" s="41">
        <v>0</v>
      </c>
      <c r="AA38" s="219">
        <f t="shared" si="5"/>
        <v>0</v>
      </c>
      <c r="AB38" s="41">
        <v>0</v>
      </c>
      <c r="AC38" s="41">
        <v>0</v>
      </c>
      <c r="AD38" s="41">
        <v>0</v>
      </c>
      <c r="AE38" s="219">
        <f t="shared" si="6"/>
        <v>0</v>
      </c>
      <c r="AF38" s="41">
        <v>0</v>
      </c>
      <c r="AG38" s="41">
        <v>0</v>
      </c>
      <c r="AH38" s="41">
        <v>0</v>
      </c>
      <c r="AI38" s="219">
        <f t="shared" si="7"/>
        <v>0</v>
      </c>
      <c r="AJ38" s="41">
        <v>0</v>
      </c>
      <c r="AK38" s="41">
        <v>0</v>
      </c>
      <c r="AL38" s="41">
        <v>0</v>
      </c>
      <c r="AM38" s="219">
        <f t="shared" si="8"/>
        <v>0</v>
      </c>
      <c r="AN38" s="41">
        <v>20</v>
      </c>
      <c r="AO38" s="41">
        <v>20</v>
      </c>
      <c r="AP38" s="41">
        <v>0</v>
      </c>
      <c r="AQ38" s="220">
        <v>40</v>
      </c>
      <c r="AR38" s="42"/>
      <c r="AS38" s="42"/>
      <c r="AT38" s="42"/>
      <c r="AU38" s="42"/>
    </row>
    <row r="39" spans="1:47" ht="20.100000000000001" customHeight="1" x14ac:dyDescent="0.2">
      <c r="A39" s="39" t="s">
        <v>93</v>
      </c>
      <c r="B39" s="40" t="s">
        <v>94</v>
      </c>
      <c r="C39" s="40" t="s">
        <v>187</v>
      </c>
      <c r="D39" s="41">
        <v>39</v>
      </c>
      <c r="E39" s="41">
        <v>37</v>
      </c>
      <c r="F39" s="41">
        <v>0</v>
      </c>
      <c r="G39" s="219">
        <f t="shared" si="0"/>
        <v>76</v>
      </c>
      <c r="H39" s="41">
        <v>1</v>
      </c>
      <c r="I39" s="41">
        <v>4</v>
      </c>
      <c r="J39" s="41">
        <v>0</v>
      </c>
      <c r="K39" s="219">
        <f t="shared" si="1"/>
        <v>5</v>
      </c>
      <c r="L39" s="41">
        <v>2</v>
      </c>
      <c r="M39" s="41">
        <v>0</v>
      </c>
      <c r="N39" s="41">
        <v>0</v>
      </c>
      <c r="O39" s="219">
        <f t="shared" si="2"/>
        <v>2</v>
      </c>
      <c r="P39" s="41">
        <v>0</v>
      </c>
      <c r="Q39" s="41">
        <v>1</v>
      </c>
      <c r="R39" s="41">
        <v>0</v>
      </c>
      <c r="S39" s="219">
        <f t="shared" si="3"/>
        <v>1</v>
      </c>
      <c r="T39" s="41">
        <v>6</v>
      </c>
      <c r="U39" s="41">
        <v>9</v>
      </c>
      <c r="V39" s="41">
        <v>0</v>
      </c>
      <c r="W39" s="219">
        <f t="shared" si="4"/>
        <v>15</v>
      </c>
      <c r="X39" s="41">
        <v>0</v>
      </c>
      <c r="Y39" s="41">
        <v>0</v>
      </c>
      <c r="Z39" s="41">
        <v>0</v>
      </c>
      <c r="AA39" s="219">
        <f t="shared" si="5"/>
        <v>0</v>
      </c>
      <c r="AB39" s="41">
        <v>0</v>
      </c>
      <c r="AC39" s="41">
        <v>2</v>
      </c>
      <c r="AD39" s="41">
        <v>0</v>
      </c>
      <c r="AE39" s="219">
        <f t="shared" si="6"/>
        <v>2</v>
      </c>
      <c r="AF39" s="41">
        <v>4</v>
      </c>
      <c r="AG39" s="41">
        <v>2</v>
      </c>
      <c r="AH39" s="41">
        <v>0</v>
      </c>
      <c r="AI39" s="219">
        <f t="shared" si="7"/>
        <v>6</v>
      </c>
      <c r="AJ39" s="41">
        <v>0</v>
      </c>
      <c r="AK39" s="41">
        <v>0</v>
      </c>
      <c r="AL39" s="41">
        <v>0</v>
      </c>
      <c r="AM39" s="219">
        <f t="shared" si="8"/>
        <v>0</v>
      </c>
      <c r="AN39" s="41">
        <v>52</v>
      </c>
      <c r="AO39" s="41">
        <v>55</v>
      </c>
      <c r="AP39" s="41">
        <v>0</v>
      </c>
      <c r="AQ39" s="220">
        <v>107</v>
      </c>
      <c r="AR39" s="42"/>
      <c r="AS39" s="42"/>
      <c r="AT39" s="42"/>
      <c r="AU39" s="42"/>
    </row>
    <row r="40" spans="1:47" ht="20.100000000000001" customHeight="1" x14ac:dyDescent="0.2">
      <c r="A40" s="39" t="s">
        <v>93</v>
      </c>
      <c r="B40" s="40" t="s">
        <v>95</v>
      </c>
      <c r="C40" s="40" t="s">
        <v>188</v>
      </c>
      <c r="D40" s="41">
        <v>11</v>
      </c>
      <c r="E40" s="41">
        <v>12</v>
      </c>
      <c r="F40" s="41">
        <v>0</v>
      </c>
      <c r="G40" s="219">
        <f t="shared" si="0"/>
        <v>23</v>
      </c>
      <c r="H40" s="41">
        <v>1</v>
      </c>
      <c r="I40" s="41">
        <v>0</v>
      </c>
      <c r="J40" s="41">
        <v>0</v>
      </c>
      <c r="K40" s="219">
        <f t="shared" si="1"/>
        <v>1</v>
      </c>
      <c r="L40" s="41">
        <v>2</v>
      </c>
      <c r="M40" s="41">
        <v>0</v>
      </c>
      <c r="N40" s="41">
        <v>0</v>
      </c>
      <c r="O40" s="219">
        <f t="shared" si="2"/>
        <v>2</v>
      </c>
      <c r="P40" s="41">
        <v>0</v>
      </c>
      <c r="Q40" s="41">
        <v>0</v>
      </c>
      <c r="R40" s="41">
        <v>0</v>
      </c>
      <c r="S40" s="219">
        <f t="shared" si="3"/>
        <v>0</v>
      </c>
      <c r="T40" s="41">
        <v>3</v>
      </c>
      <c r="U40" s="41">
        <v>7</v>
      </c>
      <c r="V40" s="41">
        <v>0</v>
      </c>
      <c r="W40" s="219">
        <f t="shared" si="4"/>
        <v>10</v>
      </c>
      <c r="X40" s="41">
        <v>0</v>
      </c>
      <c r="Y40" s="41">
        <v>0</v>
      </c>
      <c r="Z40" s="41">
        <v>0</v>
      </c>
      <c r="AA40" s="219">
        <f t="shared" si="5"/>
        <v>0</v>
      </c>
      <c r="AB40" s="41">
        <v>2</v>
      </c>
      <c r="AC40" s="41">
        <v>0</v>
      </c>
      <c r="AD40" s="41">
        <v>0</v>
      </c>
      <c r="AE40" s="219">
        <f t="shared" si="6"/>
        <v>2</v>
      </c>
      <c r="AF40" s="41">
        <v>0</v>
      </c>
      <c r="AG40" s="41">
        <v>0</v>
      </c>
      <c r="AH40" s="41">
        <v>0</v>
      </c>
      <c r="AI40" s="219">
        <f t="shared" si="7"/>
        <v>0</v>
      </c>
      <c r="AJ40" s="41">
        <v>3</v>
      </c>
      <c r="AK40" s="41">
        <v>0</v>
      </c>
      <c r="AL40" s="41">
        <v>0</v>
      </c>
      <c r="AM40" s="219">
        <f t="shared" si="8"/>
        <v>3</v>
      </c>
      <c r="AN40" s="41">
        <v>22</v>
      </c>
      <c r="AO40" s="41">
        <v>19</v>
      </c>
      <c r="AP40" s="41">
        <v>0</v>
      </c>
      <c r="AQ40" s="220">
        <v>41</v>
      </c>
      <c r="AR40" s="42"/>
      <c r="AS40" s="42"/>
      <c r="AT40" s="42"/>
      <c r="AU40" s="42"/>
    </row>
    <row r="41" spans="1:47" ht="20.100000000000001" customHeight="1" x14ac:dyDescent="0.2">
      <c r="A41" s="39" t="s">
        <v>96</v>
      </c>
      <c r="B41" s="40" t="s">
        <v>97</v>
      </c>
      <c r="C41" s="40" t="s">
        <v>188</v>
      </c>
      <c r="D41" s="41">
        <v>53</v>
      </c>
      <c r="E41" s="41">
        <v>26</v>
      </c>
      <c r="F41" s="41">
        <v>0</v>
      </c>
      <c r="G41" s="219">
        <f t="shared" si="0"/>
        <v>79</v>
      </c>
      <c r="H41" s="41">
        <v>1</v>
      </c>
      <c r="I41" s="41">
        <v>2</v>
      </c>
      <c r="J41" s="41">
        <v>0</v>
      </c>
      <c r="K41" s="219">
        <f t="shared" si="1"/>
        <v>3</v>
      </c>
      <c r="L41" s="41">
        <v>5</v>
      </c>
      <c r="M41" s="41">
        <v>3</v>
      </c>
      <c r="N41" s="41">
        <v>0</v>
      </c>
      <c r="O41" s="219">
        <f t="shared" si="2"/>
        <v>8</v>
      </c>
      <c r="P41" s="41">
        <v>1</v>
      </c>
      <c r="Q41" s="41">
        <v>0</v>
      </c>
      <c r="R41" s="41">
        <v>0</v>
      </c>
      <c r="S41" s="219">
        <f t="shared" si="3"/>
        <v>1</v>
      </c>
      <c r="T41" s="41">
        <v>4</v>
      </c>
      <c r="U41" s="41">
        <v>12</v>
      </c>
      <c r="V41" s="41">
        <v>0</v>
      </c>
      <c r="W41" s="219">
        <f t="shared" si="4"/>
        <v>16</v>
      </c>
      <c r="X41" s="41">
        <v>0</v>
      </c>
      <c r="Y41" s="41">
        <v>0</v>
      </c>
      <c r="Z41" s="41">
        <v>0</v>
      </c>
      <c r="AA41" s="219">
        <f t="shared" si="5"/>
        <v>0</v>
      </c>
      <c r="AB41" s="41">
        <v>2</v>
      </c>
      <c r="AC41" s="41">
        <v>0</v>
      </c>
      <c r="AD41" s="41">
        <v>0</v>
      </c>
      <c r="AE41" s="219">
        <f t="shared" si="6"/>
        <v>2</v>
      </c>
      <c r="AF41" s="41">
        <v>1</v>
      </c>
      <c r="AG41" s="41">
        <v>0</v>
      </c>
      <c r="AH41" s="41">
        <v>0</v>
      </c>
      <c r="AI41" s="219">
        <f t="shared" si="7"/>
        <v>1</v>
      </c>
      <c r="AJ41" s="41">
        <v>0</v>
      </c>
      <c r="AK41" s="41">
        <v>0</v>
      </c>
      <c r="AL41" s="41">
        <v>0</v>
      </c>
      <c r="AM41" s="219">
        <f t="shared" si="8"/>
        <v>0</v>
      </c>
      <c r="AN41" s="41">
        <v>67</v>
      </c>
      <c r="AO41" s="41">
        <v>43</v>
      </c>
      <c r="AP41" s="41">
        <v>0</v>
      </c>
      <c r="AQ41" s="220">
        <v>110</v>
      </c>
      <c r="AR41" s="42"/>
      <c r="AS41" s="42"/>
      <c r="AT41" s="42"/>
      <c r="AU41" s="42"/>
    </row>
    <row r="42" spans="1:47" ht="20.100000000000001" customHeight="1" x14ac:dyDescent="0.2">
      <c r="A42" s="39" t="s">
        <v>96</v>
      </c>
      <c r="B42" s="40" t="s">
        <v>98</v>
      </c>
      <c r="C42" s="40" t="s">
        <v>187</v>
      </c>
      <c r="D42" s="41">
        <v>23</v>
      </c>
      <c r="E42" s="41">
        <v>19</v>
      </c>
      <c r="F42" s="41">
        <v>0</v>
      </c>
      <c r="G42" s="219">
        <f t="shared" si="0"/>
        <v>42</v>
      </c>
      <c r="H42" s="41">
        <v>0</v>
      </c>
      <c r="I42" s="41">
        <v>1</v>
      </c>
      <c r="J42" s="41">
        <v>0</v>
      </c>
      <c r="K42" s="219">
        <f t="shared" si="1"/>
        <v>1</v>
      </c>
      <c r="L42" s="41">
        <v>2</v>
      </c>
      <c r="M42" s="41">
        <v>1</v>
      </c>
      <c r="N42" s="41">
        <v>0</v>
      </c>
      <c r="O42" s="219">
        <f t="shared" si="2"/>
        <v>3</v>
      </c>
      <c r="P42" s="41">
        <v>0</v>
      </c>
      <c r="Q42" s="41">
        <v>0</v>
      </c>
      <c r="R42" s="41">
        <v>0</v>
      </c>
      <c r="S42" s="219">
        <f t="shared" si="3"/>
        <v>0</v>
      </c>
      <c r="T42" s="41">
        <v>2</v>
      </c>
      <c r="U42" s="41">
        <v>7</v>
      </c>
      <c r="V42" s="41">
        <v>0</v>
      </c>
      <c r="W42" s="219">
        <f t="shared" si="4"/>
        <v>9</v>
      </c>
      <c r="X42" s="41">
        <v>0</v>
      </c>
      <c r="Y42" s="41">
        <v>0</v>
      </c>
      <c r="Z42" s="41">
        <v>0</v>
      </c>
      <c r="AA42" s="219">
        <f t="shared" si="5"/>
        <v>0</v>
      </c>
      <c r="AB42" s="41">
        <v>0</v>
      </c>
      <c r="AC42" s="41">
        <v>0</v>
      </c>
      <c r="AD42" s="41">
        <v>0</v>
      </c>
      <c r="AE42" s="219">
        <f t="shared" si="6"/>
        <v>0</v>
      </c>
      <c r="AF42" s="41">
        <v>0</v>
      </c>
      <c r="AG42" s="41">
        <v>0</v>
      </c>
      <c r="AH42" s="41">
        <v>0</v>
      </c>
      <c r="AI42" s="219">
        <f t="shared" si="7"/>
        <v>0</v>
      </c>
      <c r="AJ42" s="41">
        <v>0</v>
      </c>
      <c r="AK42" s="41">
        <v>0</v>
      </c>
      <c r="AL42" s="41">
        <v>0</v>
      </c>
      <c r="AM42" s="219">
        <f t="shared" si="8"/>
        <v>0</v>
      </c>
      <c r="AN42" s="41">
        <v>27</v>
      </c>
      <c r="AO42" s="41">
        <v>28</v>
      </c>
      <c r="AP42" s="41">
        <v>0</v>
      </c>
      <c r="AQ42" s="220">
        <v>55</v>
      </c>
      <c r="AR42" s="42"/>
      <c r="AS42" s="42"/>
      <c r="AT42" s="42"/>
      <c r="AU42" s="42"/>
    </row>
    <row r="43" spans="1:47" ht="20.100000000000001" customHeight="1" x14ac:dyDescent="0.2">
      <c r="A43" s="39" t="s">
        <v>99</v>
      </c>
      <c r="B43" s="40" t="s">
        <v>100</v>
      </c>
      <c r="C43" s="40" t="s">
        <v>187</v>
      </c>
      <c r="D43" s="41">
        <v>29</v>
      </c>
      <c r="E43" s="41">
        <v>13</v>
      </c>
      <c r="F43" s="41">
        <v>0</v>
      </c>
      <c r="G43" s="219">
        <f t="shared" si="0"/>
        <v>42</v>
      </c>
      <c r="H43" s="41">
        <v>1</v>
      </c>
      <c r="I43" s="41">
        <v>0</v>
      </c>
      <c r="J43" s="41">
        <v>0</v>
      </c>
      <c r="K43" s="219">
        <f t="shared" si="1"/>
        <v>1</v>
      </c>
      <c r="L43" s="41">
        <v>5</v>
      </c>
      <c r="M43" s="41">
        <v>9</v>
      </c>
      <c r="N43" s="41">
        <v>0</v>
      </c>
      <c r="O43" s="219">
        <f t="shared" si="2"/>
        <v>14</v>
      </c>
      <c r="P43" s="41">
        <v>0</v>
      </c>
      <c r="Q43" s="41">
        <v>0</v>
      </c>
      <c r="R43" s="41">
        <v>0</v>
      </c>
      <c r="S43" s="219">
        <f t="shared" si="3"/>
        <v>0</v>
      </c>
      <c r="T43" s="41">
        <v>11</v>
      </c>
      <c r="U43" s="41">
        <v>16</v>
      </c>
      <c r="V43" s="41">
        <v>0</v>
      </c>
      <c r="W43" s="219">
        <f t="shared" si="4"/>
        <v>27</v>
      </c>
      <c r="X43" s="41">
        <v>0</v>
      </c>
      <c r="Y43" s="41">
        <v>0</v>
      </c>
      <c r="Z43" s="41">
        <v>0</v>
      </c>
      <c r="AA43" s="219">
        <f t="shared" si="5"/>
        <v>0</v>
      </c>
      <c r="AB43" s="41">
        <v>1</v>
      </c>
      <c r="AC43" s="41">
        <v>1</v>
      </c>
      <c r="AD43" s="41">
        <v>0</v>
      </c>
      <c r="AE43" s="219">
        <f t="shared" si="6"/>
        <v>2</v>
      </c>
      <c r="AF43" s="41">
        <v>0</v>
      </c>
      <c r="AG43" s="41">
        <v>0</v>
      </c>
      <c r="AH43" s="41">
        <v>0</v>
      </c>
      <c r="AI43" s="219">
        <f t="shared" si="7"/>
        <v>0</v>
      </c>
      <c r="AJ43" s="41">
        <v>1</v>
      </c>
      <c r="AK43" s="41">
        <v>2</v>
      </c>
      <c r="AL43" s="41">
        <v>0</v>
      </c>
      <c r="AM43" s="219">
        <f t="shared" si="8"/>
        <v>3</v>
      </c>
      <c r="AN43" s="41">
        <v>48</v>
      </c>
      <c r="AO43" s="41">
        <v>41</v>
      </c>
      <c r="AP43" s="41">
        <v>0</v>
      </c>
      <c r="AQ43" s="220">
        <v>89</v>
      </c>
      <c r="AR43" s="42"/>
      <c r="AS43" s="42"/>
      <c r="AT43" s="42"/>
      <c r="AU43" s="42"/>
    </row>
    <row r="44" spans="1:47" ht="20.100000000000001" customHeight="1" x14ac:dyDescent="0.2">
      <c r="A44" s="39" t="s">
        <v>101</v>
      </c>
      <c r="B44" s="40" t="s">
        <v>102</v>
      </c>
      <c r="C44" s="40" t="s">
        <v>187</v>
      </c>
      <c r="D44" s="41">
        <v>21</v>
      </c>
      <c r="E44" s="41">
        <v>35</v>
      </c>
      <c r="F44" s="41">
        <v>0</v>
      </c>
      <c r="G44" s="219">
        <f t="shared" si="0"/>
        <v>56</v>
      </c>
      <c r="H44" s="41">
        <v>4</v>
      </c>
      <c r="I44" s="41">
        <v>2</v>
      </c>
      <c r="J44" s="41">
        <v>0</v>
      </c>
      <c r="K44" s="219">
        <f t="shared" si="1"/>
        <v>6</v>
      </c>
      <c r="L44" s="41">
        <v>12</v>
      </c>
      <c r="M44" s="41">
        <v>10</v>
      </c>
      <c r="N44" s="41">
        <v>0</v>
      </c>
      <c r="O44" s="219">
        <f t="shared" si="2"/>
        <v>22</v>
      </c>
      <c r="P44" s="41">
        <v>0</v>
      </c>
      <c r="Q44" s="41">
        <v>0</v>
      </c>
      <c r="R44" s="41">
        <v>0</v>
      </c>
      <c r="S44" s="219">
        <f t="shared" si="3"/>
        <v>0</v>
      </c>
      <c r="T44" s="41">
        <v>12</v>
      </c>
      <c r="U44" s="41">
        <v>15</v>
      </c>
      <c r="V44" s="41">
        <v>0</v>
      </c>
      <c r="W44" s="219">
        <f t="shared" si="4"/>
        <v>27</v>
      </c>
      <c r="X44" s="41">
        <v>0</v>
      </c>
      <c r="Y44" s="41">
        <v>0</v>
      </c>
      <c r="Z44" s="41">
        <v>0</v>
      </c>
      <c r="AA44" s="219">
        <f t="shared" si="5"/>
        <v>0</v>
      </c>
      <c r="AB44" s="41">
        <v>2</v>
      </c>
      <c r="AC44" s="41">
        <v>0</v>
      </c>
      <c r="AD44" s="41">
        <v>0</v>
      </c>
      <c r="AE44" s="219">
        <f t="shared" si="6"/>
        <v>2</v>
      </c>
      <c r="AF44" s="41">
        <v>7</v>
      </c>
      <c r="AG44" s="41">
        <v>6</v>
      </c>
      <c r="AH44" s="41">
        <v>0</v>
      </c>
      <c r="AI44" s="219">
        <f t="shared" si="7"/>
        <v>13</v>
      </c>
      <c r="AJ44" s="41">
        <v>0</v>
      </c>
      <c r="AK44" s="41">
        <v>1</v>
      </c>
      <c r="AL44" s="41">
        <v>0</v>
      </c>
      <c r="AM44" s="219">
        <f t="shared" si="8"/>
        <v>1</v>
      </c>
      <c r="AN44" s="41">
        <v>58</v>
      </c>
      <c r="AO44" s="41">
        <v>69</v>
      </c>
      <c r="AP44" s="41">
        <v>0</v>
      </c>
      <c r="AQ44" s="220">
        <v>127</v>
      </c>
      <c r="AR44" s="42"/>
      <c r="AS44" s="42"/>
      <c r="AT44" s="42"/>
      <c r="AU44" s="42"/>
    </row>
    <row r="45" spans="1:47" ht="20.100000000000001" customHeight="1" x14ac:dyDescent="0.2">
      <c r="A45" s="39" t="s">
        <v>103</v>
      </c>
      <c r="B45" s="40" t="s">
        <v>104</v>
      </c>
      <c r="C45" s="40" t="s">
        <v>188</v>
      </c>
      <c r="D45" s="41">
        <v>11</v>
      </c>
      <c r="E45" s="41">
        <v>19</v>
      </c>
      <c r="F45" s="41">
        <v>0</v>
      </c>
      <c r="G45" s="219">
        <f t="shared" si="0"/>
        <v>30</v>
      </c>
      <c r="H45" s="41">
        <v>2</v>
      </c>
      <c r="I45" s="41">
        <v>2</v>
      </c>
      <c r="J45" s="41">
        <v>0</v>
      </c>
      <c r="K45" s="219">
        <f t="shared" si="1"/>
        <v>4</v>
      </c>
      <c r="L45" s="41">
        <v>6</v>
      </c>
      <c r="M45" s="41">
        <v>11</v>
      </c>
      <c r="N45" s="41">
        <v>0</v>
      </c>
      <c r="O45" s="219">
        <f t="shared" si="2"/>
        <v>17</v>
      </c>
      <c r="P45" s="41">
        <v>0</v>
      </c>
      <c r="Q45" s="41">
        <v>1</v>
      </c>
      <c r="R45" s="41">
        <v>0</v>
      </c>
      <c r="S45" s="219">
        <f t="shared" si="3"/>
        <v>1</v>
      </c>
      <c r="T45" s="41">
        <v>16</v>
      </c>
      <c r="U45" s="41">
        <v>22</v>
      </c>
      <c r="V45" s="41">
        <v>0</v>
      </c>
      <c r="W45" s="219">
        <f t="shared" si="4"/>
        <v>38</v>
      </c>
      <c r="X45" s="41">
        <v>1</v>
      </c>
      <c r="Y45" s="41">
        <v>0</v>
      </c>
      <c r="Z45" s="41">
        <v>0</v>
      </c>
      <c r="AA45" s="219">
        <f t="shared" si="5"/>
        <v>1</v>
      </c>
      <c r="AB45" s="41">
        <v>3</v>
      </c>
      <c r="AC45" s="41">
        <v>0</v>
      </c>
      <c r="AD45" s="41">
        <v>0</v>
      </c>
      <c r="AE45" s="219">
        <f t="shared" si="6"/>
        <v>3</v>
      </c>
      <c r="AF45" s="41">
        <v>0</v>
      </c>
      <c r="AG45" s="41">
        <v>1</v>
      </c>
      <c r="AH45" s="41">
        <v>0</v>
      </c>
      <c r="AI45" s="219">
        <f t="shared" si="7"/>
        <v>1</v>
      </c>
      <c r="AJ45" s="41">
        <v>0</v>
      </c>
      <c r="AK45" s="41">
        <v>0</v>
      </c>
      <c r="AL45" s="41">
        <v>0</v>
      </c>
      <c r="AM45" s="219">
        <f t="shared" si="8"/>
        <v>0</v>
      </c>
      <c r="AN45" s="41">
        <v>39</v>
      </c>
      <c r="AO45" s="41">
        <v>56</v>
      </c>
      <c r="AP45" s="41">
        <v>0</v>
      </c>
      <c r="AQ45" s="220">
        <v>95</v>
      </c>
      <c r="AR45" s="42"/>
      <c r="AS45" s="42"/>
      <c r="AT45" s="42"/>
      <c r="AU45" s="42"/>
    </row>
    <row r="46" spans="1:47" ht="20.100000000000001" customHeight="1" x14ac:dyDescent="0.2">
      <c r="A46" s="39" t="s">
        <v>103</v>
      </c>
      <c r="B46" s="40" t="s">
        <v>105</v>
      </c>
      <c r="C46" s="40" t="s">
        <v>188</v>
      </c>
      <c r="D46" s="41">
        <v>70</v>
      </c>
      <c r="E46" s="41">
        <v>70</v>
      </c>
      <c r="F46" s="41">
        <v>0</v>
      </c>
      <c r="G46" s="219">
        <f t="shared" si="0"/>
        <v>140</v>
      </c>
      <c r="H46" s="41">
        <v>4</v>
      </c>
      <c r="I46" s="41">
        <v>2</v>
      </c>
      <c r="J46" s="41">
        <v>0</v>
      </c>
      <c r="K46" s="219">
        <f t="shared" si="1"/>
        <v>6</v>
      </c>
      <c r="L46" s="41">
        <v>10</v>
      </c>
      <c r="M46" s="41">
        <v>21</v>
      </c>
      <c r="N46" s="41">
        <v>0</v>
      </c>
      <c r="O46" s="219">
        <f t="shared" si="2"/>
        <v>31</v>
      </c>
      <c r="P46" s="41">
        <v>0</v>
      </c>
      <c r="Q46" s="41">
        <v>0</v>
      </c>
      <c r="R46" s="41">
        <v>0</v>
      </c>
      <c r="S46" s="219">
        <f t="shared" si="3"/>
        <v>0</v>
      </c>
      <c r="T46" s="41">
        <v>55</v>
      </c>
      <c r="U46" s="41">
        <v>69</v>
      </c>
      <c r="V46" s="41">
        <v>0</v>
      </c>
      <c r="W46" s="219">
        <f t="shared" si="4"/>
        <v>124</v>
      </c>
      <c r="X46" s="41">
        <v>0</v>
      </c>
      <c r="Y46" s="41">
        <v>0</v>
      </c>
      <c r="Z46" s="41">
        <v>0</v>
      </c>
      <c r="AA46" s="219">
        <f t="shared" si="5"/>
        <v>0</v>
      </c>
      <c r="AB46" s="41">
        <v>1</v>
      </c>
      <c r="AC46" s="41">
        <v>4</v>
      </c>
      <c r="AD46" s="41">
        <v>0</v>
      </c>
      <c r="AE46" s="219">
        <f t="shared" si="6"/>
        <v>5</v>
      </c>
      <c r="AF46" s="41">
        <v>35</v>
      </c>
      <c r="AG46" s="41">
        <v>32</v>
      </c>
      <c r="AH46" s="41">
        <v>0</v>
      </c>
      <c r="AI46" s="219">
        <f t="shared" si="7"/>
        <v>67</v>
      </c>
      <c r="AJ46" s="41">
        <v>3</v>
      </c>
      <c r="AK46" s="41">
        <v>7</v>
      </c>
      <c r="AL46" s="41">
        <v>0</v>
      </c>
      <c r="AM46" s="219">
        <f t="shared" si="8"/>
        <v>10</v>
      </c>
      <c r="AN46" s="41">
        <v>178</v>
      </c>
      <c r="AO46" s="41">
        <v>205</v>
      </c>
      <c r="AP46" s="41">
        <v>0</v>
      </c>
      <c r="AQ46" s="220">
        <v>383</v>
      </c>
      <c r="AR46" s="42"/>
      <c r="AS46" s="42"/>
      <c r="AT46" s="42"/>
      <c r="AU46" s="42"/>
    </row>
    <row r="47" spans="1:47" ht="20.100000000000001" customHeight="1" x14ac:dyDescent="0.2">
      <c r="A47" s="39" t="s">
        <v>103</v>
      </c>
      <c r="B47" s="40" t="s">
        <v>106</v>
      </c>
      <c r="C47" s="40" t="s">
        <v>187</v>
      </c>
      <c r="D47" s="41">
        <v>9</v>
      </c>
      <c r="E47" s="41">
        <v>8</v>
      </c>
      <c r="F47" s="41">
        <v>0</v>
      </c>
      <c r="G47" s="219">
        <f t="shared" si="0"/>
        <v>17</v>
      </c>
      <c r="H47" s="41">
        <v>0</v>
      </c>
      <c r="I47" s="41">
        <v>1</v>
      </c>
      <c r="J47" s="41">
        <v>0</v>
      </c>
      <c r="K47" s="219">
        <f t="shared" si="1"/>
        <v>1</v>
      </c>
      <c r="L47" s="41">
        <v>2</v>
      </c>
      <c r="M47" s="41">
        <v>2</v>
      </c>
      <c r="N47" s="41">
        <v>0</v>
      </c>
      <c r="O47" s="219">
        <f t="shared" si="2"/>
        <v>4</v>
      </c>
      <c r="P47" s="41">
        <v>0</v>
      </c>
      <c r="Q47" s="41">
        <v>0</v>
      </c>
      <c r="R47" s="41">
        <v>0</v>
      </c>
      <c r="S47" s="219">
        <f t="shared" si="3"/>
        <v>0</v>
      </c>
      <c r="T47" s="41">
        <v>5</v>
      </c>
      <c r="U47" s="41">
        <v>8</v>
      </c>
      <c r="V47" s="41">
        <v>0</v>
      </c>
      <c r="W47" s="219">
        <f t="shared" si="4"/>
        <v>13</v>
      </c>
      <c r="X47" s="41">
        <v>0</v>
      </c>
      <c r="Y47" s="41">
        <v>0</v>
      </c>
      <c r="Z47" s="41">
        <v>0</v>
      </c>
      <c r="AA47" s="219">
        <f t="shared" si="5"/>
        <v>0</v>
      </c>
      <c r="AB47" s="41">
        <v>0</v>
      </c>
      <c r="AC47" s="41">
        <v>1</v>
      </c>
      <c r="AD47" s="41">
        <v>0</v>
      </c>
      <c r="AE47" s="219">
        <f t="shared" si="6"/>
        <v>1</v>
      </c>
      <c r="AF47" s="41">
        <v>0</v>
      </c>
      <c r="AG47" s="41">
        <v>2</v>
      </c>
      <c r="AH47" s="41">
        <v>0</v>
      </c>
      <c r="AI47" s="219">
        <f t="shared" si="7"/>
        <v>2</v>
      </c>
      <c r="AJ47" s="41">
        <v>0</v>
      </c>
      <c r="AK47" s="41">
        <v>4</v>
      </c>
      <c r="AL47" s="41">
        <v>0</v>
      </c>
      <c r="AM47" s="219">
        <f t="shared" si="8"/>
        <v>4</v>
      </c>
      <c r="AN47" s="41">
        <v>16</v>
      </c>
      <c r="AO47" s="41">
        <v>26</v>
      </c>
      <c r="AP47" s="41">
        <v>0</v>
      </c>
      <c r="AQ47" s="220">
        <v>42</v>
      </c>
      <c r="AR47" s="42"/>
      <c r="AS47" s="42"/>
      <c r="AT47" s="42"/>
      <c r="AU47" s="42"/>
    </row>
    <row r="48" spans="1:47" ht="20.100000000000001" customHeight="1" x14ac:dyDescent="0.2">
      <c r="A48" s="39" t="s">
        <v>103</v>
      </c>
      <c r="B48" s="40" t="s">
        <v>107</v>
      </c>
      <c r="C48" s="40" t="s">
        <v>188</v>
      </c>
      <c r="D48" s="41">
        <v>32</v>
      </c>
      <c r="E48" s="41">
        <v>17</v>
      </c>
      <c r="F48" s="41">
        <v>0</v>
      </c>
      <c r="G48" s="219">
        <f t="shared" si="0"/>
        <v>49</v>
      </c>
      <c r="H48" s="41">
        <v>1</v>
      </c>
      <c r="I48" s="41">
        <v>3</v>
      </c>
      <c r="J48" s="41">
        <v>0</v>
      </c>
      <c r="K48" s="219">
        <f t="shared" si="1"/>
        <v>4</v>
      </c>
      <c r="L48" s="41">
        <v>1</v>
      </c>
      <c r="M48" s="41">
        <v>7</v>
      </c>
      <c r="N48" s="41">
        <v>0</v>
      </c>
      <c r="O48" s="219">
        <f t="shared" si="2"/>
        <v>8</v>
      </c>
      <c r="P48" s="41">
        <v>0</v>
      </c>
      <c r="Q48" s="41">
        <v>0</v>
      </c>
      <c r="R48" s="41">
        <v>0</v>
      </c>
      <c r="S48" s="219">
        <f t="shared" si="3"/>
        <v>0</v>
      </c>
      <c r="T48" s="41">
        <v>17</v>
      </c>
      <c r="U48" s="41">
        <v>16</v>
      </c>
      <c r="V48" s="41">
        <v>0</v>
      </c>
      <c r="W48" s="219">
        <f t="shared" si="4"/>
        <v>33</v>
      </c>
      <c r="X48" s="41">
        <v>1</v>
      </c>
      <c r="Y48" s="41">
        <v>0</v>
      </c>
      <c r="Z48" s="41">
        <v>0</v>
      </c>
      <c r="AA48" s="219">
        <f t="shared" si="5"/>
        <v>1</v>
      </c>
      <c r="AB48" s="41">
        <v>2</v>
      </c>
      <c r="AC48" s="41">
        <v>0</v>
      </c>
      <c r="AD48" s="41">
        <v>0</v>
      </c>
      <c r="AE48" s="219">
        <f t="shared" si="6"/>
        <v>2</v>
      </c>
      <c r="AF48" s="41">
        <v>0</v>
      </c>
      <c r="AG48" s="41">
        <v>0</v>
      </c>
      <c r="AH48" s="41">
        <v>0</v>
      </c>
      <c r="AI48" s="219">
        <f t="shared" si="7"/>
        <v>0</v>
      </c>
      <c r="AJ48" s="41">
        <v>4</v>
      </c>
      <c r="AK48" s="41">
        <v>3</v>
      </c>
      <c r="AL48" s="41">
        <v>1</v>
      </c>
      <c r="AM48" s="219">
        <f t="shared" si="8"/>
        <v>8</v>
      </c>
      <c r="AN48" s="41">
        <v>58</v>
      </c>
      <c r="AO48" s="41">
        <v>46</v>
      </c>
      <c r="AP48" s="41">
        <v>1</v>
      </c>
      <c r="AQ48" s="220">
        <v>105</v>
      </c>
      <c r="AR48" s="42"/>
      <c r="AS48" s="42"/>
      <c r="AT48" s="42"/>
      <c r="AU48" s="42"/>
    </row>
    <row r="49" spans="1:47" ht="20.100000000000001" customHeight="1" x14ac:dyDescent="0.2">
      <c r="A49" s="39" t="s">
        <v>103</v>
      </c>
      <c r="B49" s="40" t="s">
        <v>108</v>
      </c>
      <c r="C49" s="40" t="s">
        <v>187</v>
      </c>
      <c r="D49" s="41">
        <v>26</v>
      </c>
      <c r="E49" s="41">
        <v>39</v>
      </c>
      <c r="F49" s="41">
        <v>0</v>
      </c>
      <c r="G49" s="219">
        <f t="shared" si="0"/>
        <v>65</v>
      </c>
      <c r="H49" s="41">
        <v>2</v>
      </c>
      <c r="I49" s="41">
        <v>1</v>
      </c>
      <c r="J49" s="41">
        <v>0</v>
      </c>
      <c r="K49" s="219">
        <f t="shared" si="1"/>
        <v>3</v>
      </c>
      <c r="L49" s="41">
        <v>6</v>
      </c>
      <c r="M49" s="41">
        <v>2</v>
      </c>
      <c r="N49" s="41">
        <v>0</v>
      </c>
      <c r="O49" s="219">
        <f t="shared" si="2"/>
        <v>8</v>
      </c>
      <c r="P49" s="41">
        <v>0</v>
      </c>
      <c r="Q49" s="41">
        <v>0</v>
      </c>
      <c r="R49" s="41">
        <v>0</v>
      </c>
      <c r="S49" s="219">
        <f t="shared" si="3"/>
        <v>0</v>
      </c>
      <c r="T49" s="41">
        <v>9</v>
      </c>
      <c r="U49" s="41">
        <v>6</v>
      </c>
      <c r="V49" s="41">
        <v>0</v>
      </c>
      <c r="W49" s="219">
        <f t="shared" si="4"/>
        <v>15</v>
      </c>
      <c r="X49" s="41">
        <v>0</v>
      </c>
      <c r="Y49" s="41">
        <v>0</v>
      </c>
      <c r="Z49" s="41">
        <v>0</v>
      </c>
      <c r="AA49" s="219">
        <f t="shared" si="5"/>
        <v>0</v>
      </c>
      <c r="AB49" s="41">
        <v>0</v>
      </c>
      <c r="AC49" s="41">
        <v>4</v>
      </c>
      <c r="AD49" s="41">
        <v>0</v>
      </c>
      <c r="AE49" s="219">
        <f t="shared" si="6"/>
        <v>4</v>
      </c>
      <c r="AF49" s="41">
        <v>6</v>
      </c>
      <c r="AG49" s="41">
        <v>13</v>
      </c>
      <c r="AH49" s="41">
        <v>0</v>
      </c>
      <c r="AI49" s="219">
        <f t="shared" si="7"/>
        <v>19</v>
      </c>
      <c r="AJ49" s="41">
        <v>2</v>
      </c>
      <c r="AK49" s="41">
        <v>2</v>
      </c>
      <c r="AL49" s="41">
        <v>0</v>
      </c>
      <c r="AM49" s="219">
        <f t="shared" si="8"/>
        <v>4</v>
      </c>
      <c r="AN49" s="41">
        <v>51</v>
      </c>
      <c r="AO49" s="41">
        <v>67</v>
      </c>
      <c r="AP49" s="41">
        <v>0</v>
      </c>
      <c r="AQ49" s="220">
        <v>118</v>
      </c>
      <c r="AR49" s="42"/>
      <c r="AS49" s="42"/>
      <c r="AT49" s="42"/>
      <c r="AU49" s="42"/>
    </row>
    <row r="50" spans="1:47" ht="20.100000000000001" customHeight="1" x14ac:dyDescent="0.2">
      <c r="A50" s="39" t="s">
        <v>109</v>
      </c>
      <c r="B50" s="40" t="s">
        <v>110</v>
      </c>
      <c r="C50" s="40" t="s">
        <v>187</v>
      </c>
      <c r="D50" s="41">
        <v>25</v>
      </c>
      <c r="E50" s="41">
        <v>27</v>
      </c>
      <c r="F50" s="41">
        <v>0</v>
      </c>
      <c r="G50" s="219">
        <f t="shared" si="0"/>
        <v>52</v>
      </c>
      <c r="H50" s="41">
        <v>5</v>
      </c>
      <c r="I50" s="41">
        <v>3</v>
      </c>
      <c r="J50" s="41">
        <v>0</v>
      </c>
      <c r="K50" s="219">
        <f t="shared" si="1"/>
        <v>8</v>
      </c>
      <c r="L50" s="41">
        <v>3</v>
      </c>
      <c r="M50" s="41">
        <v>4</v>
      </c>
      <c r="N50" s="41">
        <v>0</v>
      </c>
      <c r="O50" s="219">
        <f t="shared" si="2"/>
        <v>7</v>
      </c>
      <c r="P50" s="41">
        <v>0</v>
      </c>
      <c r="Q50" s="41">
        <v>0</v>
      </c>
      <c r="R50" s="41">
        <v>0</v>
      </c>
      <c r="S50" s="219">
        <f t="shared" si="3"/>
        <v>0</v>
      </c>
      <c r="T50" s="41">
        <v>6</v>
      </c>
      <c r="U50" s="41">
        <v>5</v>
      </c>
      <c r="V50" s="41">
        <v>0</v>
      </c>
      <c r="W50" s="219">
        <f t="shared" si="4"/>
        <v>11</v>
      </c>
      <c r="X50" s="41">
        <v>0</v>
      </c>
      <c r="Y50" s="41">
        <v>0</v>
      </c>
      <c r="Z50" s="41">
        <v>0</v>
      </c>
      <c r="AA50" s="219">
        <f t="shared" si="5"/>
        <v>0</v>
      </c>
      <c r="AB50" s="41">
        <v>2</v>
      </c>
      <c r="AC50" s="41">
        <v>3</v>
      </c>
      <c r="AD50" s="41">
        <v>0</v>
      </c>
      <c r="AE50" s="219">
        <f t="shared" si="6"/>
        <v>5</v>
      </c>
      <c r="AF50" s="41">
        <v>0</v>
      </c>
      <c r="AG50" s="41">
        <v>0</v>
      </c>
      <c r="AH50" s="41">
        <v>0</v>
      </c>
      <c r="AI50" s="219">
        <f t="shared" si="7"/>
        <v>0</v>
      </c>
      <c r="AJ50" s="41">
        <v>0</v>
      </c>
      <c r="AK50" s="41">
        <v>3</v>
      </c>
      <c r="AL50" s="41">
        <v>0</v>
      </c>
      <c r="AM50" s="219">
        <f t="shared" si="8"/>
        <v>3</v>
      </c>
      <c r="AN50" s="41">
        <v>41</v>
      </c>
      <c r="AO50" s="41">
        <v>45</v>
      </c>
      <c r="AP50" s="41">
        <v>0</v>
      </c>
      <c r="AQ50" s="220">
        <v>86</v>
      </c>
      <c r="AR50" s="42"/>
      <c r="AS50" s="42"/>
      <c r="AT50" s="42"/>
      <c r="AU50" s="42"/>
    </row>
    <row r="51" spans="1:47" ht="20.100000000000001" customHeight="1" x14ac:dyDescent="0.2">
      <c r="A51" s="39" t="s">
        <v>109</v>
      </c>
      <c r="B51" s="40" t="s">
        <v>111</v>
      </c>
      <c r="C51" s="40" t="s">
        <v>187</v>
      </c>
      <c r="D51" s="41">
        <v>17</v>
      </c>
      <c r="E51" s="41">
        <v>16</v>
      </c>
      <c r="F51" s="41">
        <v>0</v>
      </c>
      <c r="G51" s="219">
        <f t="shared" si="0"/>
        <v>33</v>
      </c>
      <c r="H51" s="41">
        <v>4</v>
      </c>
      <c r="I51" s="41">
        <v>6</v>
      </c>
      <c r="J51" s="41">
        <v>0</v>
      </c>
      <c r="K51" s="219">
        <f t="shared" si="1"/>
        <v>10</v>
      </c>
      <c r="L51" s="41">
        <v>0</v>
      </c>
      <c r="M51" s="41">
        <v>2</v>
      </c>
      <c r="N51" s="41">
        <v>0</v>
      </c>
      <c r="O51" s="219">
        <f t="shared" si="2"/>
        <v>2</v>
      </c>
      <c r="P51" s="41">
        <v>0</v>
      </c>
      <c r="Q51" s="41">
        <v>1</v>
      </c>
      <c r="R51" s="41">
        <v>0</v>
      </c>
      <c r="S51" s="219">
        <f t="shared" si="3"/>
        <v>1</v>
      </c>
      <c r="T51" s="41">
        <v>1</v>
      </c>
      <c r="U51" s="41">
        <v>4</v>
      </c>
      <c r="V51" s="41">
        <v>0</v>
      </c>
      <c r="W51" s="219">
        <f t="shared" si="4"/>
        <v>5</v>
      </c>
      <c r="X51" s="41">
        <v>0</v>
      </c>
      <c r="Y51" s="41">
        <v>0</v>
      </c>
      <c r="Z51" s="41">
        <v>0</v>
      </c>
      <c r="AA51" s="219">
        <f t="shared" si="5"/>
        <v>0</v>
      </c>
      <c r="AB51" s="41">
        <v>0</v>
      </c>
      <c r="AC51" s="41">
        <v>0</v>
      </c>
      <c r="AD51" s="41">
        <v>0</v>
      </c>
      <c r="AE51" s="219">
        <f t="shared" si="6"/>
        <v>0</v>
      </c>
      <c r="AF51" s="41">
        <v>0</v>
      </c>
      <c r="AG51" s="41">
        <v>0</v>
      </c>
      <c r="AH51" s="41">
        <v>0</v>
      </c>
      <c r="AI51" s="219">
        <f t="shared" si="7"/>
        <v>0</v>
      </c>
      <c r="AJ51" s="41">
        <v>0</v>
      </c>
      <c r="AK51" s="41">
        <v>0</v>
      </c>
      <c r="AL51" s="41">
        <v>0</v>
      </c>
      <c r="AM51" s="219">
        <f t="shared" si="8"/>
        <v>0</v>
      </c>
      <c r="AN51" s="41">
        <v>22</v>
      </c>
      <c r="AO51" s="41">
        <v>29</v>
      </c>
      <c r="AP51" s="41">
        <v>0</v>
      </c>
      <c r="AQ51" s="220">
        <v>51</v>
      </c>
      <c r="AR51" s="42"/>
      <c r="AS51" s="42"/>
      <c r="AT51" s="42"/>
      <c r="AU51" s="42"/>
    </row>
    <row r="52" spans="1:47" ht="20.100000000000001" customHeight="1" x14ac:dyDescent="0.2">
      <c r="A52" s="39" t="s">
        <v>112</v>
      </c>
      <c r="B52" s="40" t="s">
        <v>113</v>
      </c>
      <c r="C52" s="40" t="s">
        <v>187</v>
      </c>
      <c r="D52" s="41">
        <v>40</v>
      </c>
      <c r="E52" s="41">
        <v>42</v>
      </c>
      <c r="F52" s="41">
        <v>0</v>
      </c>
      <c r="G52" s="219">
        <f t="shared" si="0"/>
        <v>82</v>
      </c>
      <c r="H52" s="41">
        <v>1</v>
      </c>
      <c r="I52" s="41">
        <v>3</v>
      </c>
      <c r="J52" s="41">
        <v>0</v>
      </c>
      <c r="K52" s="219">
        <f t="shared" si="1"/>
        <v>4</v>
      </c>
      <c r="L52" s="41">
        <v>3</v>
      </c>
      <c r="M52" s="41">
        <v>0</v>
      </c>
      <c r="N52" s="41">
        <v>0</v>
      </c>
      <c r="O52" s="219">
        <f t="shared" si="2"/>
        <v>3</v>
      </c>
      <c r="P52" s="41">
        <v>0</v>
      </c>
      <c r="Q52" s="41">
        <v>1</v>
      </c>
      <c r="R52" s="41">
        <v>0</v>
      </c>
      <c r="S52" s="219">
        <f t="shared" si="3"/>
        <v>1</v>
      </c>
      <c r="T52" s="41">
        <v>6</v>
      </c>
      <c r="U52" s="41">
        <v>15</v>
      </c>
      <c r="V52" s="41">
        <v>0</v>
      </c>
      <c r="W52" s="219">
        <f t="shared" si="4"/>
        <v>21</v>
      </c>
      <c r="X52" s="41">
        <v>0</v>
      </c>
      <c r="Y52" s="41">
        <v>0</v>
      </c>
      <c r="Z52" s="41">
        <v>0</v>
      </c>
      <c r="AA52" s="219">
        <f t="shared" si="5"/>
        <v>0</v>
      </c>
      <c r="AB52" s="41">
        <v>0</v>
      </c>
      <c r="AC52" s="41">
        <v>0</v>
      </c>
      <c r="AD52" s="41">
        <v>0</v>
      </c>
      <c r="AE52" s="219">
        <f t="shared" si="6"/>
        <v>0</v>
      </c>
      <c r="AF52" s="41">
        <v>0</v>
      </c>
      <c r="AG52" s="41">
        <v>0</v>
      </c>
      <c r="AH52" s="41">
        <v>0</v>
      </c>
      <c r="AI52" s="219">
        <f t="shared" si="7"/>
        <v>0</v>
      </c>
      <c r="AJ52" s="41">
        <v>0</v>
      </c>
      <c r="AK52" s="41">
        <v>0</v>
      </c>
      <c r="AL52" s="41">
        <v>0</v>
      </c>
      <c r="AM52" s="219">
        <f t="shared" si="8"/>
        <v>0</v>
      </c>
      <c r="AN52" s="41">
        <v>50</v>
      </c>
      <c r="AO52" s="41">
        <v>61</v>
      </c>
      <c r="AP52" s="41">
        <v>0</v>
      </c>
      <c r="AQ52" s="220">
        <v>111</v>
      </c>
      <c r="AR52" s="42"/>
      <c r="AS52" s="42"/>
      <c r="AT52" s="42"/>
      <c r="AU52" s="42"/>
    </row>
    <row r="53" spans="1:47" ht="20.100000000000001" customHeight="1" x14ac:dyDescent="0.2">
      <c r="A53" s="39" t="s">
        <v>112</v>
      </c>
      <c r="B53" s="40" t="s">
        <v>114</v>
      </c>
      <c r="C53" s="40" t="s">
        <v>188</v>
      </c>
      <c r="D53" s="41">
        <v>14</v>
      </c>
      <c r="E53" s="41">
        <v>16</v>
      </c>
      <c r="F53" s="41">
        <v>0</v>
      </c>
      <c r="G53" s="219">
        <f t="shared" si="0"/>
        <v>30</v>
      </c>
      <c r="H53" s="41">
        <v>1</v>
      </c>
      <c r="I53" s="41">
        <v>1</v>
      </c>
      <c r="J53" s="41">
        <v>0</v>
      </c>
      <c r="K53" s="219">
        <f t="shared" si="1"/>
        <v>2</v>
      </c>
      <c r="L53" s="41">
        <v>2</v>
      </c>
      <c r="M53" s="41">
        <v>2</v>
      </c>
      <c r="N53" s="41">
        <v>0</v>
      </c>
      <c r="O53" s="219">
        <f t="shared" si="2"/>
        <v>4</v>
      </c>
      <c r="P53" s="41">
        <v>0</v>
      </c>
      <c r="Q53" s="41">
        <v>0</v>
      </c>
      <c r="R53" s="41">
        <v>0</v>
      </c>
      <c r="S53" s="219">
        <f t="shared" si="3"/>
        <v>0</v>
      </c>
      <c r="T53" s="41">
        <v>10</v>
      </c>
      <c r="U53" s="41">
        <v>9</v>
      </c>
      <c r="V53" s="41">
        <v>0</v>
      </c>
      <c r="W53" s="219">
        <f t="shared" si="4"/>
        <v>19</v>
      </c>
      <c r="X53" s="41">
        <v>0</v>
      </c>
      <c r="Y53" s="41">
        <v>0</v>
      </c>
      <c r="Z53" s="41">
        <v>0</v>
      </c>
      <c r="AA53" s="219">
        <f t="shared" si="5"/>
        <v>0</v>
      </c>
      <c r="AB53" s="41">
        <v>1</v>
      </c>
      <c r="AC53" s="41">
        <v>4</v>
      </c>
      <c r="AD53" s="41">
        <v>0</v>
      </c>
      <c r="AE53" s="219">
        <f t="shared" si="6"/>
        <v>5</v>
      </c>
      <c r="AF53" s="41">
        <v>1</v>
      </c>
      <c r="AG53" s="41">
        <v>3</v>
      </c>
      <c r="AH53" s="41">
        <v>0</v>
      </c>
      <c r="AI53" s="219">
        <f t="shared" si="7"/>
        <v>4</v>
      </c>
      <c r="AJ53" s="41">
        <v>0</v>
      </c>
      <c r="AK53" s="41">
        <v>2</v>
      </c>
      <c r="AL53" s="41">
        <v>0</v>
      </c>
      <c r="AM53" s="219">
        <f t="shared" si="8"/>
        <v>2</v>
      </c>
      <c r="AN53" s="41">
        <v>29</v>
      </c>
      <c r="AO53" s="41">
        <v>37</v>
      </c>
      <c r="AP53" s="41">
        <v>0</v>
      </c>
      <c r="AQ53" s="220">
        <v>66</v>
      </c>
      <c r="AR53" s="42"/>
      <c r="AS53" s="42"/>
      <c r="AT53" s="42"/>
      <c r="AU53" s="42"/>
    </row>
    <row r="54" spans="1:47" ht="20.100000000000001" customHeight="1" x14ac:dyDescent="0.2">
      <c r="A54" s="39" t="s">
        <v>115</v>
      </c>
      <c r="B54" s="40" t="s">
        <v>116</v>
      </c>
      <c r="C54" s="40" t="s">
        <v>187</v>
      </c>
      <c r="D54" s="41">
        <v>25</v>
      </c>
      <c r="E54" s="41">
        <v>10</v>
      </c>
      <c r="F54" s="41">
        <v>0</v>
      </c>
      <c r="G54" s="219">
        <f t="shared" si="0"/>
        <v>35</v>
      </c>
      <c r="H54" s="41">
        <v>1</v>
      </c>
      <c r="I54" s="41">
        <v>0</v>
      </c>
      <c r="J54" s="41">
        <v>0</v>
      </c>
      <c r="K54" s="219">
        <f t="shared" si="1"/>
        <v>1</v>
      </c>
      <c r="L54" s="41">
        <v>2</v>
      </c>
      <c r="M54" s="41">
        <v>1</v>
      </c>
      <c r="N54" s="41">
        <v>0</v>
      </c>
      <c r="O54" s="219">
        <f t="shared" si="2"/>
        <v>3</v>
      </c>
      <c r="P54" s="41">
        <v>1</v>
      </c>
      <c r="Q54" s="41">
        <v>2</v>
      </c>
      <c r="R54" s="41">
        <v>0</v>
      </c>
      <c r="S54" s="219">
        <f t="shared" si="3"/>
        <v>3</v>
      </c>
      <c r="T54" s="41">
        <v>6</v>
      </c>
      <c r="U54" s="41">
        <v>7</v>
      </c>
      <c r="V54" s="41">
        <v>0</v>
      </c>
      <c r="W54" s="219">
        <f t="shared" si="4"/>
        <v>13</v>
      </c>
      <c r="X54" s="41">
        <v>0</v>
      </c>
      <c r="Y54" s="41">
        <v>0</v>
      </c>
      <c r="Z54" s="41">
        <v>0</v>
      </c>
      <c r="AA54" s="219">
        <f t="shared" si="5"/>
        <v>0</v>
      </c>
      <c r="AB54" s="41">
        <v>1</v>
      </c>
      <c r="AC54" s="41">
        <v>2</v>
      </c>
      <c r="AD54" s="41">
        <v>0</v>
      </c>
      <c r="AE54" s="219">
        <f t="shared" si="6"/>
        <v>3</v>
      </c>
      <c r="AF54" s="41">
        <v>0</v>
      </c>
      <c r="AG54" s="41">
        <v>2</v>
      </c>
      <c r="AH54" s="41">
        <v>0</v>
      </c>
      <c r="AI54" s="219">
        <f t="shared" si="7"/>
        <v>2</v>
      </c>
      <c r="AJ54" s="41">
        <v>2</v>
      </c>
      <c r="AK54" s="41">
        <v>2</v>
      </c>
      <c r="AL54" s="41">
        <v>0</v>
      </c>
      <c r="AM54" s="219">
        <f t="shared" si="8"/>
        <v>4</v>
      </c>
      <c r="AN54" s="41">
        <v>38</v>
      </c>
      <c r="AO54" s="41">
        <v>26</v>
      </c>
      <c r="AP54" s="41">
        <v>0</v>
      </c>
      <c r="AQ54" s="220">
        <v>64</v>
      </c>
      <c r="AR54" s="42"/>
      <c r="AS54" s="42"/>
      <c r="AT54" s="42"/>
      <c r="AU54" s="42"/>
    </row>
    <row r="55" spans="1:47" ht="20.100000000000001" customHeight="1" x14ac:dyDescent="0.2">
      <c r="A55" s="39" t="s">
        <v>117</v>
      </c>
      <c r="B55" s="40" t="s">
        <v>118</v>
      </c>
      <c r="C55" s="40" t="s">
        <v>187</v>
      </c>
      <c r="D55" s="41">
        <v>24</v>
      </c>
      <c r="E55" s="41">
        <v>19</v>
      </c>
      <c r="F55" s="41">
        <v>0</v>
      </c>
      <c r="G55" s="219">
        <f t="shared" si="0"/>
        <v>43</v>
      </c>
      <c r="H55" s="41">
        <v>0</v>
      </c>
      <c r="I55" s="41">
        <v>0</v>
      </c>
      <c r="J55" s="41">
        <v>0</v>
      </c>
      <c r="K55" s="219">
        <f t="shared" si="1"/>
        <v>0</v>
      </c>
      <c r="L55" s="41">
        <v>3</v>
      </c>
      <c r="M55" s="41">
        <v>1</v>
      </c>
      <c r="N55" s="41">
        <v>0</v>
      </c>
      <c r="O55" s="219">
        <f t="shared" si="2"/>
        <v>4</v>
      </c>
      <c r="P55" s="41">
        <v>0</v>
      </c>
      <c r="Q55" s="41">
        <v>0</v>
      </c>
      <c r="R55" s="41">
        <v>0</v>
      </c>
      <c r="S55" s="219">
        <f t="shared" si="3"/>
        <v>0</v>
      </c>
      <c r="T55" s="41">
        <v>5</v>
      </c>
      <c r="U55" s="41">
        <v>13</v>
      </c>
      <c r="V55" s="41">
        <v>0</v>
      </c>
      <c r="W55" s="219">
        <f t="shared" si="4"/>
        <v>18</v>
      </c>
      <c r="X55" s="41">
        <v>0</v>
      </c>
      <c r="Y55" s="41">
        <v>0</v>
      </c>
      <c r="Z55" s="41">
        <v>0</v>
      </c>
      <c r="AA55" s="219">
        <f t="shared" si="5"/>
        <v>0</v>
      </c>
      <c r="AB55" s="41">
        <v>3</v>
      </c>
      <c r="AC55" s="41">
        <v>2</v>
      </c>
      <c r="AD55" s="41">
        <v>0</v>
      </c>
      <c r="AE55" s="219">
        <f t="shared" si="6"/>
        <v>5</v>
      </c>
      <c r="AF55" s="41">
        <v>0</v>
      </c>
      <c r="AG55" s="41">
        <v>1</v>
      </c>
      <c r="AH55" s="41">
        <v>0</v>
      </c>
      <c r="AI55" s="219">
        <f t="shared" si="7"/>
        <v>1</v>
      </c>
      <c r="AJ55" s="41">
        <v>0</v>
      </c>
      <c r="AK55" s="41">
        <v>0</v>
      </c>
      <c r="AL55" s="41">
        <v>0</v>
      </c>
      <c r="AM55" s="219">
        <f t="shared" si="8"/>
        <v>0</v>
      </c>
      <c r="AN55" s="41">
        <v>35</v>
      </c>
      <c r="AO55" s="41">
        <v>36</v>
      </c>
      <c r="AP55" s="41">
        <v>0</v>
      </c>
      <c r="AQ55" s="220">
        <v>71</v>
      </c>
      <c r="AR55" s="42"/>
      <c r="AS55" s="42"/>
      <c r="AT55" s="42"/>
      <c r="AU55" s="42"/>
    </row>
    <row r="56" spans="1:47" ht="20.100000000000001" customHeight="1" x14ac:dyDescent="0.2">
      <c r="A56" s="39" t="s">
        <v>119</v>
      </c>
      <c r="B56" s="40" t="s">
        <v>120</v>
      </c>
      <c r="C56" s="40" t="s">
        <v>189</v>
      </c>
      <c r="D56" s="41">
        <v>25</v>
      </c>
      <c r="E56" s="41">
        <v>28</v>
      </c>
      <c r="F56" s="41">
        <v>6</v>
      </c>
      <c r="G56" s="219">
        <f t="shared" si="0"/>
        <v>59</v>
      </c>
      <c r="H56" s="41">
        <v>3</v>
      </c>
      <c r="I56" s="41">
        <v>1</v>
      </c>
      <c r="J56" s="41">
        <v>0</v>
      </c>
      <c r="K56" s="219">
        <f t="shared" si="1"/>
        <v>4</v>
      </c>
      <c r="L56" s="41">
        <v>2</v>
      </c>
      <c r="M56" s="41">
        <v>2</v>
      </c>
      <c r="N56" s="41">
        <v>0</v>
      </c>
      <c r="O56" s="219">
        <f t="shared" si="2"/>
        <v>4</v>
      </c>
      <c r="P56" s="41">
        <v>0</v>
      </c>
      <c r="Q56" s="41">
        <v>0</v>
      </c>
      <c r="R56" s="41">
        <v>0</v>
      </c>
      <c r="S56" s="219">
        <f t="shared" si="3"/>
        <v>0</v>
      </c>
      <c r="T56" s="41">
        <v>19</v>
      </c>
      <c r="U56" s="41">
        <v>20</v>
      </c>
      <c r="V56" s="41">
        <v>3</v>
      </c>
      <c r="W56" s="219">
        <f t="shared" si="4"/>
        <v>42</v>
      </c>
      <c r="X56" s="41">
        <v>0</v>
      </c>
      <c r="Y56" s="41">
        <v>0</v>
      </c>
      <c r="Z56" s="41">
        <v>0</v>
      </c>
      <c r="AA56" s="219">
        <f t="shared" si="5"/>
        <v>0</v>
      </c>
      <c r="AB56" s="41">
        <v>0</v>
      </c>
      <c r="AC56" s="41">
        <v>0</v>
      </c>
      <c r="AD56" s="41">
        <v>0</v>
      </c>
      <c r="AE56" s="219">
        <f t="shared" si="6"/>
        <v>0</v>
      </c>
      <c r="AF56" s="41">
        <v>9</v>
      </c>
      <c r="AG56" s="41">
        <v>13</v>
      </c>
      <c r="AH56" s="41">
        <v>0</v>
      </c>
      <c r="AI56" s="219">
        <f t="shared" si="7"/>
        <v>22</v>
      </c>
      <c r="AJ56" s="41">
        <v>3</v>
      </c>
      <c r="AK56" s="41">
        <v>6</v>
      </c>
      <c r="AL56" s="41">
        <v>1</v>
      </c>
      <c r="AM56" s="219">
        <f t="shared" si="8"/>
        <v>10</v>
      </c>
      <c r="AN56" s="41">
        <v>61</v>
      </c>
      <c r="AO56" s="41">
        <v>70</v>
      </c>
      <c r="AP56" s="41">
        <v>10</v>
      </c>
      <c r="AQ56" s="220">
        <v>141</v>
      </c>
      <c r="AR56" s="42"/>
      <c r="AS56" s="42"/>
      <c r="AT56" s="42"/>
      <c r="AU56" s="42"/>
    </row>
    <row r="57" spans="1:47" ht="20.100000000000001" customHeight="1" x14ac:dyDescent="0.2">
      <c r="A57" s="39" t="s">
        <v>119</v>
      </c>
      <c r="B57" s="40" t="s">
        <v>121</v>
      </c>
      <c r="C57" s="40" t="s">
        <v>188</v>
      </c>
      <c r="D57" s="41">
        <v>28</v>
      </c>
      <c r="E57" s="41">
        <v>41</v>
      </c>
      <c r="F57" s="41">
        <v>0</v>
      </c>
      <c r="G57" s="219">
        <f t="shared" si="0"/>
        <v>69</v>
      </c>
      <c r="H57" s="41">
        <v>0</v>
      </c>
      <c r="I57" s="41">
        <v>6</v>
      </c>
      <c r="J57" s="41">
        <v>0</v>
      </c>
      <c r="K57" s="219">
        <f t="shared" si="1"/>
        <v>6</v>
      </c>
      <c r="L57" s="41">
        <v>3</v>
      </c>
      <c r="M57" s="41">
        <v>7</v>
      </c>
      <c r="N57" s="41">
        <v>0</v>
      </c>
      <c r="O57" s="219">
        <f t="shared" si="2"/>
        <v>10</v>
      </c>
      <c r="P57" s="41">
        <v>0</v>
      </c>
      <c r="Q57" s="41">
        <v>0</v>
      </c>
      <c r="R57" s="41">
        <v>0</v>
      </c>
      <c r="S57" s="219">
        <f t="shared" si="3"/>
        <v>0</v>
      </c>
      <c r="T57" s="41">
        <v>19</v>
      </c>
      <c r="U57" s="41">
        <v>31</v>
      </c>
      <c r="V57" s="41">
        <v>0</v>
      </c>
      <c r="W57" s="219">
        <f t="shared" si="4"/>
        <v>50</v>
      </c>
      <c r="X57" s="41">
        <v>0</v>
      </c>
      <c r="Y57" s="41">
        <v>0</v>
      </c>
      <c r="Z57" s="41">
        <v>0</v>
      </c>
      <c r="AA57" s="219">
        <f t="shared" si="5"/>
        <v>0</v>
      </c>
      <c r="AB57" s="41">
        <v>3</v>
      </c>
      <c r="AC57" s="41">
        <v>1</v>
      </c>
      <c r="AD57" s="41">
        <v>0</v>
      </c>
      <c r="AE57" s="219">
        <f t="shared" si="6"/>
        <v>4</v>
      </c>
      <c r="AF57" s="41">
        <v>2</v>
      </c>
      <c r="AG57" s="41">
        <v>12</v>
      </c>
      <c r="AH57" s="41">
        <v>0</v>
      </c>
      <c r="AI57" s="219">
        <f t="shared" si="7"/>
        <v>14</v>
      </c>
      <c r="AJ57" s="41">
        <v>5</v>
      </c>
      <c r="AK57" s="41">
        <v>6</v>
      </c>
      <c r="AL57" s="41">
        <v>0</v>
      </c>
      <c r="AM57" s="219">
        <f t="shared" si="8"/>
        <v>11</v>
      </c>
      <c r="AN57" s="41">
        <v>60</v>
      </c>
      <c r="AO57" s="41">
        <v>104</v>
      </c>
      <c r="AP57" s="41">
        <v>0</v>
      </c>
      <c r="AQ57" s="220">
        <v>164</v>
      </c>
      <c r="AR57" s="42"/>
      <c r="AS57" s="42"/>
      <c r="AT57" s="42"/>
      <c r="AU57" s="42"/>
    </row>
    <row r="58" spans="1:47" ht="20.100000000000001" customHeight="1" x14ac:dyDescent="0.2">
      <c r="A58" s="39" t="s">
        <v>119</v>
      </c>
      <c r="B58" s="40" t="s">
        <v>122</v>
      </c>
      <c r="C58" s="40" t="s">
        <v>189</v>
      </c>
      <c r="D58" s="41">
        <v>29</v>
      </c>
      <c r="E58" s="41">
        <v>23</v>
      </c>
      <c r="F58" s="41">
        <v>0</v>
      </c>
      <c r="G58" s="219">
        <f t="shared" si="0"/>
        <v>52</v>
      </c>
      <c r="H58" s="41">
        <v>1</v>
      </c>
      <c r="I58" s="41">
        <v>2</v>
      </c>
      <c r="J58" s="41">
        <v>0</v>
      </c>
      <c r="K58" s="219">
        <f t="shared" si="1"/>
        <v>3</v>
      </c>
      <c r="L58" s="41">
        <v>0</v>
      </c>
      <c r="M58" s="41">
        <v>1</v>
      </c>
      <c r="N58" s="41">
        <v>0</v>
      </c>
      <c r="O58" s="219">
        <f t="shared" si="2"/>
        <v>1</v>
      </c>
      <c r="P58" s="41">
        <v>1</v>
      </c>
      <c r="Q58" s="41">
        <v>0</v>
      </c>
      <c r="R58" s="41">
        <v>0</v>
      </c>
      <c r="S58" s="219">
        <f t="shared" si="3"/>
        <v>1</v>
      </c>
      <c r="T58" s="41">
        <v>7</v>
      </c>
      <c r="U58" s="41">
        <v>20</v>
      </c>
      <c r="V58" s="41">
        <v>0</v>
      </c>
      <c r="W58" s="219">
        <f t="shared" si="4"/>
        <v>27</v>
      </c>
      <c r="X58" s="41">
        <v>0</v>
      </c>
      <c r="Y58" s="41">
        <v>0</v>
      </c>
      <c r="Z58" s="41">
        <v>0</v>
      </c>
      <c r="AA58" s="219">
        <f t="shared" si="5"/>
        <v>0</v>
      </c>
      <c r="AB58" s="41">
        <v>0</v>
      </c>
      <c r="AC58" s="41">
        <v>0</v>
      </c>
      <c r="AD58" s="41">
        <v>0</v>
      </c>
      <c r="AE58" s="219">
        <f t="shared" si="6"/>
        <v>0</v>
      </c>
      <c r="AF58" s="41">
        <v>0</v>
      </c>
      <c r="AG58" s="41">
        <v>0</v>
      </c>
      <c r="AH58" s="41">
        <v>0</v>
      </c>
      <c r="AI58" s="219">
        <f t="shared" si="7"/>
        <v>0</v>
      </c>
      <c r="AJ58" s="41">
        <v>1</v>
      </c>
      <c r="AK58" s="41">
        <v>1</v>
      </c>
      <c r="AL58" s="41">
        <v>0</v>
      </c>
      <c r="AM58" s="219">
        <f t="shared" si="8"/>
        <v>2</v>
      </c>
      <c r="AN58" s="41">
        <v>39</v>
      </c>
      <c r="AO58" s="41">
        <v>47</v>
      </c>
      <c r="AP58" s="41">
        <v>0</v>
      </c>
      <c r="AQ58" s="220">
        <v>86</v>
      </c>
      <c r="AR58" s="42"/>
      <c r="AS58" s="42"/>
      <c r="AT58" s="42"/>
      <c r="AU58" s="42"/>
    </row>
    <row r="59" spans="1:47" ht="20.100000000000001" customHeight="1" x14ac:dyDescent="0.2">
      <c r="A59" s="39" t="s">
        <v>123</v>
      </c>
      <c r="B59" s="40" t="s">
        <v>124</v>
      </c>
      <c r="C59" s="40" t="s">
        <v>187</v>
      </c>
      <c r="D59" s="41">
        <v>26</v>
      </c>
      <c r="E59" s="41">
        <v>28</v>
      </c>
      <c r="F59" s="41">
        <v>0</v>
      </c>
      <c r="G59" s="219">
        <f t="shared" si="0"/>
        <v>54</v>
      </c>
      <c r="H59" s="41">
        <v>2</v>
      </c>
      <c r="I59" s="41">
        <v>3</v>
      </c>
      <c r="J59" s="41">
        <v>0</v>
      </c>
      <c r="K59" s="219">
        <f t="shared" si="1"/>
        <v>5</v>
      </c>
      <c r="L59" s="41">
        <v>2</v>
      </c>
      <c r="M59" s="41">
        <v>1</v>
      </c>
      <c r="N59" s="41">
        <v>0</v>
      </c>
      <c r="O59" s="219">
        <f t="shared" si="2"/>
        <v>3</v>
      </c>
      <c r="P59" s="41">
        <v>0</v>
      </c>
      <c r="Q59" s="41">
        <v>0</v>
      </c>
      <c r="R59" s="41">
        <v>0</v>
      </c>
      <c r="S59" s="219">
        <f t="shared" si="3"/>
        <v>0</v>
      </c>
      <c r="T59" s="41">
        <v>5</v>
      </c>
      <c r="U59" s="41">
        <v>3</v>
      </c>
      <c r="V59" s="41">
        <v>0</v>
      </c>
      <c r="W59" s="219">
        <f t="shared" si="4"/>
        <v>8</v>
      </c>
      <c r="X59" s="41">
        <v>1</v>
      </c>
      <c r="Y59" s="41">
        <v>0</v>
      </c>
      <c r="Z59" s="41">
        <v>0</v>
      </c>
      <c r="AA59" s="219">
        <f t="shared" si="5"/>
        <v>1</v>
      </c>
      <c r="AB59" s="41">
        <v>3</v>
      </c>
      <c r="AC59" s="41">
        <v>1</v>
      </c>
      <c r="AD59" s="41">
        <v>0</v>
      </c>
      <c r="AE59" s="219">
        <f t="shared" si="6"/>
        <v>4</v>
      </c>
      <c r="AF59" s="41">
        <v>0</v>
      </c>
      <c r="AG59" s="41">
        <v>0</v>
      </c>
      <c r="AH59" s="41">
        <v>0</v>
      </c>
      <c r="AI59" s="219">
        <f t="shared" si="7"/>
        <v>0</v>
      </c>
      <c r="AJ59" s="41">
        <v>1</v>
      </c>
      <c r="AK59" s="41">
        <v>0</v>
      </c>
      <c r="AL59" s="41">
        <v>0</v>
      </c>
      <c r="AM59" s="219">
        <f t="shared" si="8"/>
        <v>1</v>
      </c>
      <c r="AN59" s="41">
        <v>40</v>
      </c>
      <c r="AO59" s="41">
        <v>36</v>
      </c>
      <c r="AP59" s="41">
        <v>0</v>
      </c>
      <c r="AQ59" s="220">
        <v>76</v>
      </c>
      <c r="AR59" s="42"/>
      <c r="AS59" s="42"/>
      <c r="AT59" s="42"/>
      <c r="AU59" s="42"/>
    </row>
    <row r="60" spans="1:47" ht="20.100000000000001" customHeight="1" x14ac:dyDescent="0.2">
      <c r="A60" s="39" t="s">
        <v>125</v>
      </c>
      <c r="B60" s="40" t="s">
        <v>265</v>
      </c>
      <c r="C60" s="40" t="s">
        <v>188</v>
      </c>
      <c r="D60" s="41">
        <v>0</v>
      </c>
      <c r="E60" s="41">
        <v>0</v>
      </c>
      <c r="F60" s="41">
        <v>0</v>
      </c>
      <c r="G60" s="219">
        <f t="shared" si="0"/>
        <v>0</v>
      </c>
      <c r="H60" s="41">
        <v>0</v>
      </c>
      <c r="I60" s="41">
        <v>0</v>
      </c>
      <c r="J60" s="41">
        <v>0</v>
      </c>
      <c r="K60" s="219">
        <f t="shared" si="1"/>
        <v>0</v>
      </c>
      <c r="L60" s="41">
        <v>0</v>
      </c>
      <c r="M60" s="41">
        <v>0</v>
      </c>
      <c r="N60" s="41">
        <v>0</v>
      </c>
      <c r="O60" s="219">
        <f t="shared" si="2"/>
        <v>0</v>
      </c>
      <c r="P60" s="41">
        <v>0</v>
      </c>
      <c r="Q60" s="41">
        <v>0</v>
      </c>
      <c r="R60" s="41">
        <v>0</v>
      </c>
      <c r="S60" s="219">
        <f t="shared" si="3"/>
        <v>0</v>
      </c>
      <c r="T60" s="41">
        <v>0</v>
      </c>
      <c r="U60" s="41">
        <v>0</v>
      </c>
      <c r="V60" s="41">
        <v>0</v>
      </c>
      <c r="W60" s="219">
        <f t="shared" si="4"/>
        <v>0</v>
      </c>
      <c r="X60" s="41">
        <v>0</v>
      </c>
      <c r="Y60" s="41">
        <v>0</v>
      </c>
      <c r="Z60" s="41">
        <v>0</v>
      </c>
      <c r="AA60" s="219">
        <f t="shared" si="5"/>
        <v>0</v>
      </c>
      <c r="AB60" s="41">
        <v>0</v>
      </c>
      <c r="AC60" s="41">
        <v>0</v>
      </c>
      <c r="AD60" s="41">
        <v>0</v>
      </c>
      <c r="AE60" s="219">
        <f t="shared" si="6"/>
        <v>0</v>
      </c>
      <c r="AF60" s="41">
        <v>0</v>
      </c>
      <c r="AG60" s="41">
        <v>0</v>
      </c>
      <c r="AH60" s="41">
        <v>0</v>
      </c>
      <c r="AI60" s="219">
        <f t="shared" si="7"/>
        <v>0</v>
      </c>
      <c r="AJ60" s="41">
        <v>0</v>
      </c>
      <c r="AK60" s="41">
        <v>0</v>
      </c>
      <c r="AL60" s="41">
        <v>0</v>
      </c>
      <c r="AM60" s="219">
        <f t="shared" si="8"/>
        <v>0</v>
      </c>
      <c r="AN60" s="41">
        <v>0</v>
      </c>
      <c r="AO60" s="41">
        <v>0</v>
      </c>
      <c r="AP60" s="41">
        <v>0</v>
      </c>
      <c r="AQ60" s="220">
        <v>0</v>
      </c>
      <c r="AR60" s="42"/>
      <c r="AS60" s="42"/>
      <c r="AT60" s="42"/>
      <c r="AU60" s="42"/>
    </row>
    <row r="61" spans="1:47" ht="20.100000000000001" customHeight="1" x14ac:dyDescent="0.2">
      <c r="A61" s="39" t="s">
        <v>125</v>
      </c>
      <c r="B61" s="40" t="s">
        <v>126</v>
      </c>
      <c r="C61" s="40" t="s">
        <v>188</v>
      </c>
      <c r="D61" s="41">
        <v>4</v>
      </c>
      <c r="E61" s="41">
        <v>2</v>
      </c>
      <c r="F61" s="41">
        <v>0</v>
      </c>
      <c r="G61" s="219">
        <f t="shared" si="0"/>
        <v>6</v>
      </c>
      <c r="H61" s="41">
        <v>19</v>
      </c>
      <c r="I61" s="41">
        <v>37</v>
      </c>
      <c r="J61" s="41">
        <v>0</v>
      </c>
      <c r="K61" s="219">
        <f t="shared" si="1"/>
        <v>56</v>
      </c>
      <c r="L61" s="41">
        <v>3</v>
      </c>
      <c r="M61" s="41">
        <v>0</v>
      </c>
      <c r="N61" s="41">
        <v>0</v>
      </c>
      <c r="O61" s="219">
        <f t="shared" si="2"/>
        <v>3</v>
      </c>
      <c r="P61" s="41">
        <v>0</v>
      </c>
      <c r="Q61" s="41">
        <v>0</v>
      </c>
      <c r="R61" s="41">
        <v>0</v>
      </c>
      <c r="S61" s="219">
        <f t="shared" si="3"/>
        <v>0</v>
      </c>
      <c r="T61" s="41">
        <v>3</v>
      </c>
      <c r="U61" s="41">
        <v>5</v>
      </c>
      <c r="V61" s="41">
        <v>0</v>
      </c>
      <c r="W61" s="219">
        <f t="shared" si="4"/>
        <v>8</v>
      </c>
      <c r="X61" s="41">
        <v>0</v>
      </c>
      <c r="Y61" s="41">
        <v>0</v>
      </c>
      <c r="Z61" s="41">
        <v>0</v>
      </c>
      <c r="AA61" s="219">
        <f t="shared" si="5"/>
        <v>0</v>
      </c>
      <c r="AB61" s="41">
        <v>2</v>
      </c>
      <c r="AC61" s="41">
        <v>0</v>
      </c>
      <c r="AD61" s="41">
        <v>0</v>
      </c>
      <c r="AE61" s="219">
        <f t="shared" si="6"/>
        <v>2</v>
      </c>
      <c r="AF61" s="41">
        <v>0</v>
      </c>
      <c r="AG61" s="41">
        <v>0</v>
      </c>
      <c r="AH61" s="41">
        <v>0</v>
      </c>
      <c r="AI61" s="219">
        <f t="shared" si="7"/>
        <v>0</v>
      </c>
      <c r="AJ61" s="41">
        <v>0</v>
      </c>
      <c r="AK61" s="41">
        <v>0</v>
      </c>
      <c r="AL61" s="41">
        <v>0</v>
      </c>
      <c r="AM61" s="219">
        <f t="shared" si="8"/>
        <v>0</v>
      </c>
      <c r="AN61" s="41">
        <v>31</v>
      </c>
      <c r="AO61" s="41">
        <v>44</v>
      </c>
      <c r="AP61" s="41">
        <v>0</v>
      </c>
      <c r="AQ61" s="220">
        <v>75</v>
      </c>
      <c r="AR61" s="42"/>
      <c r="AS61" s="42"/>
      <c r="AT61" s="42"/>
      <c r="AU61" s="42"/>
    </row>
    <row r="62" spans="1:47" ht="20.100000000000001" customHeight="1" x14ac:dyDescent="0.2">
      <c r="A62" s="39" t="s">
        <v>125</v>
      </c>
      <c r="B62" s="40" t="s">
        <v>192</v>
      </c>
      <c r="C62" s="40" t="s">
        <v>187</v>
      </c>
      <c r="D62" s="41">
        <v>57</v>
      </c>
      <c r="E62" s="41">
        <v>24</v>
      </c>
      <c r="F62" s="41">
        <v>0</v>
      </c>
      <c r="G62" s="219">
        <f t="shared" si="0"/>
        <v>81</v>
      </c>
      <c r="H62" s="41">
        <v>2</v>
      </c>
      <c r="I62" s="41">
        <v>3</v>
      </c>
      <c r="J62" s="41">
        <v>0</v>
      </c>
      <c r="K62" s="219">
        <f t="shared" si="1"/>
        <v>5</v>
      </c>
      <c r="L62" s="41">
        <v>1</v>
      </c>
      <c r="M62" s="41">
        <v>2</v>
      </c>
      <c r="N62" s="41">
        <v>0</v>
      </c>
      <c r="O62" s="219">
        <f t="shared" si="2"/>
        <v>3</v>
      </c>
      <c r="P62" s="41">
        <v>0</v>
      </c>
      <c r="Q62" s="41">
        <v>0</v>
      </c>
      <c r="R62" s="41">
        <v>0</v>
      </c>
      <c r="S62" s="219">
        <f t="shared" si="3"/>
        <v>0</v>
      </c>
      <c r="T62" s="41">
        <v>2</v>
      </c>
      <c r="U62" s="41">
        <v>7</v>
      </c>
      <c r="V62" s="41">
        <v>0</v>
      </c>
      <c r="W62" s="219">
        <f t="shared" si="4"/>
        <v>9</v>
      </c>
      <c r="X62" s="41">
        <v>0</v>
      </c>
      <c r="Y62" s="41">
        <v>0</v>
      </c>
      <c r="Z62" s="41">
        <v>0</v>
      </c>
      <c r="AA62" s="219">
        <f t="shared" si="5"/>
        <v>0</v>
      </c>
      <c r="AB62" s="41">
        <v>1</v>
      </c>
      <c r="AC62" s="41">
        <v>1</v>
      </c>
      <c r="AD62" s="41">
        <v>0</v>
      </c>
      <c r="AE62" s="219">
        <f t="shared" si="6"/>
        <v>2</v>
      </c>
      <c r="AF62" s="41">
        <v>0</v>
      </c>
      <c r="AG62" s="41">
        <v>0</v>
      </c>
      <c r="AH62" s="41">
        <v>0</v>
      </c>
      <c r="AI62" s="219">
        <f t="shared" si="7"/>
        <v>0</v>
      </c>
      <c r="AJ62" s="41">
        <v>0</v>
      </c>
      <c r="AK62" s="41">
        <v>0</v>
      </c>
      <c r="AL62" s="41">
        <v>0</v>
      </c>
      <c r="AM62" s="219">
        <f t="shared" si="8"/>
        <v>0</v>
      </c>
      <c r="AN62" s="41">
        <v>63</v>
      </c>
      <c r="AO62" s="41">
        <v>37</v>
      </c>
      <c r="AP62" s="41">
        <v>0</v>
      </c>
      <c r="AQ62" s="220">
        <v>100</v>
      </c>
      <c r="AR62" s="42"/>
      <c r="AS62" s="42"/>
      <c r="AT62" s="42"/>
      <c r="AU62" s="42"/>
    </row>
    <row r="63" spans="1:47" ht="20.100000000000001" customHeight="1" x14ac:dyDescent="0.2">
      <c r="A63" s="39" t="s">
        <v>127</v>
      </c>
      <c r="B63" s="40" t="s">
        <v>128</v>
      </c>
      <c r="C63" s="40" t="s">
        <v>187</v>
      </c>
      <c r="D63" s="41">
        <v>19</v>
      </c>
      <c r="E63" s="41">
        <v>20</v>
      </c>
      <c r="F63" s="41">
        <v>0</v>
      </c>
      <c r="G63" s="219">
        <f t="shared" si="0"/>
        <v>39</v>
      </c>
      <c r="H63" s="41">
        <v>2</v>
      </c>
      <c r="I63" s="41">
        <v>8</v>
      </c>
      <c r="J63" s="41">
        <v>0</v>
      </c>
      <c r="K63" s="219">
        <f t="shared" si="1"/>
        <v>10</v>
      </c>
      <c r="L63" s="41">
        <v>13</v>
      </c>
      <c r="M63" s="41">
        <v>12</v>
      </c>
      <c r="N63" s="41">
        <v>0</v>
      </c>
      <c r="O63" s="219">
        <f t="shared" si="2"/>
        <v>25</v>
      </c>
      <c r="P63" s="41">
        <v>0</v>
      </c>
      <c r="Q63" s="41">
        <v>0</v>
      </c>
      <c r="R63" s="41">
        <v>0</v>
      </c>
      <c r="S63" s="219">
        <f t="shared" si="3"/>
        <v>0</v>
      </c>
      <c r="T63" s="41">
        <v>13</v>
      </c>
      <c r="U63" s="41">
        <v>16</v>
      </c>
      <c r="V63" s="41">
        <v>0</v>
      </c>
      <c r="W63" s="219">
        <f t="shared" si="4"/>
        <v>29</v>
      </c>
      <c r="X63" s="41">
        <v>0</v>
      </c>
      <c r="Y63" s="41">
        <v>0</v>
      </c>
      <c r="Z63" s="41">
        <v>0</v>
      </c>
      <c r="AA63" s="219">
        <f t="shared" si="5"/>
        <v>0</v>
      </c>
      <c r="AB63" s="41">
        <v>0</v>
      </c>
      <c r="AC63" s="41">
        <v>0</v>
      </c>
      <c r="AD63" s="41">
        <v>0</v>
      </c>
      <c r="AE63" s="219">
        <f t="shared" si="6"/>
        <v>0</v>
      </c>
      <c r="AF63" s="41">
        <v>0</v>
      </c>
      <c r="AG63" s="41">
        <v>0</v>
      </c>
      <c r="AH63" s="41">
        <v>0</v>
      </c>
      <c r="AI63" s="219">
        <f t="shared" si="7"/>
        <v>0</v>
      </c>
      <c r="AJ63" s="41">
        <v>0</v>
      </c>
      <c r="AK63" s="41">
        <v>0</v>
      </c>
      <c r="AL63" s="41">
        <v>0</v>
      </c>
      <c r="AM63" s="219">
        <f t="shared" si="8"/>
        <v>0</v>
      </c>
      <c r="AN63" s="41">
        <v>47</v>
      </c>
      <c r="AO63" s="41">
        <v>56</v>
      </c>
      <c r="AP63" s="41">
        <v>0</v>
      </c>
      <c r="AQ63" s="220">
        <v>103</v>
      </c>
      <c r="AR63" s="42"/>
      <c r="AS63" s="42"/>
      <c r="AT63" s="42"/>
      <c r="AU63" s="42"/>
    </row>
    <row r="64" spans="1:47" ht="20.100000000000001" customHeight="1" x14ac:dyDescent="0.2">
      <c r="A64" s="39" t="s">
        <v>127</v>
      </c>
      <c r="B64" s="40" t="s">
        <v>266</v>
      </c>
      <c r="C64" s="40" t="s">
        <v>187</v>
      </c>
      <c r="D64" s="41">
        <v>0</v>
      </c>
      <c r="E64" s="41">
        <v>0</v>
      </c>
      <c r="F64" s="41">
        <v>0</v>
      </c>
      <c r="G64" s="219">
        <f t="shared" si="0"/>
        <v>0</v>
      </c>
      <c r="H64" s="41">
        <v>0</v>
      </c>
      <c r="I64" s="41">
        <v>0</v>
      </c>
      <c r="J64" s="41">
        <v>0</v>
      </c>
      <c r="K64" s="219">
        <f t="shared" si="1"/>
        <v>0</v>
      </c>
      <c r="L64" s="41">
        <v>0</v>
      </c>
      <c r="M64" s="41">
        <v>0</v>
      </c>
      <c r="N64" s="41">
        <v>0</v>
      </c>
      <c r="O64" s="219">
        <f t="shared" si="2"/>
        <v>0</v>
      </c>
      <c r="P64" s="41">
        <v>0</v>
      </c>
      <c r="Q64" s="41">
        <v>0</v>
      </c>
      <c r="R64" s="41">
        <v>0</v>
      </c>
      <c r="S64" s="219">
        <f t="shared" si="3"/>
        <v>0</v>
      </c>
      <c r="T64" s="41">
        <v>0</v>
      </c>
      <c r="U64" s="41">
        <v>0</v>
      </c>
      <c r="V64" s="41">
        <v>0</v>
      </c>
      <c r="W64" s="219">
        <f t="shared" si="4"/>
        <v>0</v>
      </c>
      <c r="X64" s="41">
        <v>0</v>
      </c>
      <c r="Y64" s="41">
        <v>0</v>
      </c>
      <c r="Z64" s="41">
        <v>0</v>
      </c>
      <c r="AA64" s="219">
        <f t="shared" si="5"/>
        <v>0</v>
      </c>
      <c r="AB64" s="41">
        <v>0</v>
      </c>
      <c r="AC64" s="41">
        <v>0</v>
      </c>
      <c r="AD64" s="41">
        <v>0</v>
      </c>
      <c r="AE64" s="219">
        <f t="shared" si="6"/>
        <v>0</v>
      </c>
      <c r="AF64" s="41">
        <v>0</v>
      </c>
      <c r="AG64" s="41">
        <v>0</v>
      </c>
      <c r="AH64" s="41">
        <v>0</v>
      </c>
      <c r="AI64" s="219">
        <f t="shared" si="7"/>
        <v>0</v>
      </c>
      <c r="AJ64" s="41">
        <v>0</v>
      </c>
      <c r="AK64" s="41">
        <v>0</v>
      </c>
      <c r="AL64" s="41">
        <v>0</v>
      </c>
      <c r="AM64" s="219">
        <f t="shared" si="8"/>
        <v>0</v>
      </c>
      <c r="AN64" s="41">
        <v>0</v>
      </c>
      <c r="AO64" s="41">
        <v>0</v>
      </c>
      <c r="AP64" s="41">
        <v>0</v>
      </c>
      <c r="AQ64" s="220">
        <v>0</v>
      </c>
      <c r="AR64" s="42"/>
      <c r="AS64" s="42"/>
      <c r="AT64" s="42"/>
      <c r="AU64" s="42"/>
    </row>
    <row r="65" spans="1:47" ht="20.100000000000001" customHeight="1" x14ac:dyDescent="0.2">
      <c r="A65" s="39" t="s">
        <v>127</v>
      </c>
      <c r="B65" s="40" t="s">
        <v>129</v>
      </c>
      <c r="C65" s="40" t="s">
        <v>187</v>
      </c>
      <c r="D65" s="41">
        <v>24</v>
      </c>
      <c r="E65" s="41">
        <v>17</v>
      </c>
      <c r="F65" s="41">
        <v>0</v>
      </c>
      <c r="G65" s="219">
        <f t="shared" si="0"/>
        <v>41</v>
      </c>
      <c r="H65" s="41">
        <v>1</v>
      </c>
      <c r="I65" s="41">
        <v>3</v>
      </c>
      <c r="J65" s="41">
        <v>0</v>
      </c>
      <c r="K65" s="219">
        <f t="shared" si="1"/>
        <v>4</v>
      </c>
      <c r="L65" s="41">
        <v>5</v>
      </c>
      <c r="M65" s="41">
        <v>10</v>
      </c>
      <c r="N65" s="41">
        <v>0</v>
      </c>
      <c r="O65" s="219">
        <f t="shared" si="2"/>
        <v>15</v>
      </c>
      <c r="P65" s="41">
        <v>0</v>
      </c>
      <c r="Q65" s="41">
        <v>0</v>
      </c>
      <c r="R65" s="41">
        <v>0</v>
      </c>
      <c r="S65" s="219">
        <f t="shared" si="3"/>
        <v>0</v>
      </c>
      <c r="T65" s="41">
        <v>13</v>
      </c>
      <c r="U65" s="41">
        <v>23</v>
      </c>
      <c r="V65" s="41">
        <v>0</v>
      </c>
      <c r="W65" s="219">
        <f t="shared" si="4"/>
        <v>36</v>
      </c>
      <c r="X65" s="41">
        <v>0</v>
      </c>
      <c r="Y65" s="41">
        <v>0</v>
      </c>
      <c r="Z65" s="41">
        <v>0</v>
      </c>
      <c r="AA65" s="219">
        <f t="shared" si="5"/>
        <v>0</v>
      </c>
      <c r="AB65" s="41">
        <v>1</v>
      </c>
      <c r="AC65" s="41">
        <v>2</v>
      </c>
      <c r="AD65" s="41">
        <v>0</v>
      </c>
      <c r="AE65" s="219">
        <f t="shared" si="6"/>
        <v>3</v>
      </c>
      <c r="AF65" s="41">
        <v>0</v>
      </c>
      <c r="AG65" s="41">
        <v>0</v>
      </c>
      <c r="AH65" s="41">
        <v>0</v>
      </c>
      <c r="AI65" s="219">
        <f t="shared" si="7"/>
        <v>0</v>
      </c>
      <c r="AJ65" s="41">
        <v>2</v>
      </c>
      <c r="AK65" s="41">
        <v>5</v>
      </c>
      <c r="AL65" s="41">
        <v>0</v>
      </c>
      <c r="AM65" s="219">
        <f t="shared" si="8"/>
        <v>7</v>
      </c>
      <c r="AN65" s="41">
        <v>46</v>
      </c>
      <c r="AO65" s="41">
        <v>60</v>
      </c>
      <c r="AP65" s="41">
        <v>0</v>
      </c>
      <c r="AQ65" s="220">
        <v>106</v>
      </c>
      <c r="AR65" s="42"/>
      <c r="AS65" s="42"/>
      <c r="AT65" s="42"/>
      <c r="AU65" s="42"/>
    </row>
    <row r="66" spans="1:47" ht="20.100000000000001" customHeight="1" x14ac:dyDescent="0.2">
      <c r="A66" s="39" t="s">
        <v>127</v>
      </c>
      <c r="B66" s="40" t="s">
        <v>130</v>
      </c>
      <c r="C66" s="40" t="s">
        <v>187</v>
      </c>
      <c r="D66" s="41">
        <v>28</v>
      </c>
      <c r="E66" s="41">
        <v>19</v>
      </c>
      <c r="F66" s="41">
        <v>0</v>
      </c>
      <c r="G66" s="219">
        <f t="shared" si="0"/>
        <v>47</v>
      </c>
      <c r="H66" s="41">
        <v>0</v>
      </c>
      <c r="I66" s="41">
        <v>3</v>
      </c>
      <c r="J66" s="41">
        <v>0</v>
      </c>
      <c r="K66" s="219">
        <f t="shared" si="1"/>
        <v>3</v>
      </c>
      <c r="L66" s="41">
        <v>9</v>
      </c>
      <c r="M66" s="41">
        <v>22</v>
      </c>
      <c r="N66" s="41">
        <v>0</v>
      </c>
      <c r="O66" s="219">
        <f t="shared" si="2"/>
        <v>31</v>
      </c>
      <c r="P66" s="41">
        <v>0</v>
      </c>
      <c r="Q66" s="41">
        <v>0</v>
      </c>
      <c r="R66" s="41">
        <v>0</v>
      </c>
      <c r="S66" s="219">
        <f t="shared" si="3"/>
        <v>0</v>
      </c>
      <c r="T66" s="41">
        <v>11</v>
      </c>
      <c r="U66" s="41">
        <v>14</v>
      </c>
      <c r="V66" s="41">
        <v>0</v>
      </c>
      <c r="W66" s="219">
        <f t="shared" si="4"/>
        <v>25</v>
      </c>
      <c r="X66" s="41">
        <v>0</v>
      </c>
      <c r="Y66" s="41">
        <v>0</v>
      </c>
      <c r="Z66" s="41">
        <v>0</v>
      </c>
      <c r="AA66" s="219">
        <f t="shared" si="5"/>
        <v>0</v>
      </c>
      <c r="AB66" s="41">
        <v>0</v>
      </c>
      <c r="AC66" s="41">
        <v>1</v>
      </c>
      <c r="AD66" s="41">
        <v>0</v>
      </c>
      <c r="AE66" s="219">
        <f t="shared" si="6"/>
        <v>1</v>
      </c>
      <c r="AF66" s="41">
        <v>2</v>
      </c>
      <c r="AG66" s="41">
        <v>2</v>
      </c>
      <c r="AH66" s="41">
        <v>0</v>
      </c>
      <c r="AI66" s="219">
        <f t="shared" si="7"/>
        <v>4</v>
      </c>
      <c r="AJ66" s="41">
        <v>0</v>
      </c>
      <c r="AK66" s="41">
        <v>0</v>
      </c>
      <c r="AL66" s="41">
        <v>0</v>
      </c>
      <c r="AM66" s="219">
        <f t="shared" si="8"/>
        <v>0</v>
      </c>
      <c r="AN66" s="41">
        <v>50</v>
      </c>
      <c r="AO66" s="41">
        <v>61</v>
      </c>
      <c r="AP66" s="41">
        <v>0</v>
      </c>
      <c r="AQ66" s="220">
        <v>111</v>
      </c>
      <c r="AR66" s="42"/>
      <c r="AS66" s="42"/>
      <c r="AT66" s="42"/>
      <c r="AU66" s="42"/>
    </row>
    <row r="67" spans="1:47" ht="20.100000000000001" customHeight="1" x14ac:dyDescent="0.2">
      <c r="A67" s="39" t="s">
        <v>131</v>
      </c>
      <c r="B67" s="40" t="s">
        <v>132</v>
      </c>
      <c r="C67" s="40" t="s">
        <v>188</v>
      </c>
      <c r="D67" s="41">
        <v>37</v>
      </c>
      <c r="E67" s="41">
        <v>16</v>
      </c>
      <c r="F67" s="41">
        <v>0</v>
      </c>
      <c r="G67" s="219">
        <f t="shared" si="0"/>
        <v>53</v>
      </c>
      <c r="H67" s="41">
        <v>0</v>
      </c>
      <c r="I67" s="41">
        <v>1</v>
      </c>
      <c r="J67" s="41">
        <v>0</v>
      </c>
      <c r="K67" s="219">
        <f t="shared" si="1"/>
        <v>1</v>
      </c>
      <c r="L67" s="41">
        <v>7</v>
      </c>
      <c r="M67" s="41">
        <v>10</v>
      </c>
      <c r="N67" s="41">
        <v>0</v>
      </c>
      <c r="O67" s="219">
        <f t="shared" si="2"/>
        <v>17</v>
      </c>
      <c r="P67" s="41">
        <v>0</v>
      </c>
      <c r="Q67" s="41">
        <v>0</v>
      </c>
      <c r="R67" s="41">
        <v>0</v>
      </c>
      <c r="S67" s="219">
        <f t="shared" si="3"/>
        <v>0</v>
      </c>
      <c r="T67" s="41">
        <v>4</v>
      </c>
      <c r="U67" s="41">
        <v>12</v>
      </c>
      <c r="V67" s="41">
        <v>0</v>
      </c>
      <c r="W67" s="219">
        <f t="shared" si="4"/>
        <v>16</v>
      </c>
      <c r="X67" s="41">
        <v>0</v>
      </c>
      <c r="Y67" s="41">
        <v>0</v>
      </c>
      <c r="Z67" s="41">
        <v>0</v>
      </c>
      <c r="AA67" s="219">
        <f t="shared" si="5"/>
        <v>0</v>
      </c>
      <c r="AB67" s="41">
        <v>2</v>
      </c>
      <c r="AC67" s="41">
        <v>3</v>
      </c>
      <c r="AD67" s="41">
        <v>0</v>
      </c>
      <c r="AE67" s="219">
        <f t="shared" si="6"/>
        <v>5</v>
      </c>
      <c r="AF67" s="41">
        <v>2</v>
      </c>
      <c r="AG67" s="41">
        <v>2</v>
      </c>
      <c r="AH67" s="41">
        <v>0</v>
      </c>
      <c r="AI67" s="219">
        <f t="shared" si="7"/>
        <v>4</v>
      </c>
      <c r="AJ67" s="41">
        <v>2</v>
      </c>
      <c r="AK67" s="41">
        <v>2</v>
      </c>
      <c r="AL67" s="41">
        <v>0</v>
      </c>
      <c r="AM67" s="219">
        <f t="shared" si="8"/>
        <v>4</v>
      </c>
      <c r="AN67" s="41">
        <v>54</v>
      </c>
      <c r="AO67" s="41">
        <v>46</v>
      </c>
      <c r="AP67" s="41">
        <v>0</v>
      </c>
      <c r="AQ67" s="220">
        <v>100</v>
      </c>
      <c r="AR67" s="42"/>
      <c r="AS67" s="42"/>
      <c r="AT67" s="42"/>
      <c r="AU67" s="42"/>
    </row>
    <row r="68" spans="1:47" ht="20.100000000000001" customHeight="1" x14ac:dyDescent="0.2">
      <c r="A68" s="39" t="s">
        <v>131</v>
      </c>
      <c r="B68" s="40" t="s">
        <v>133</v>
      </c>
      <c r="C68" s="40" t="s">
        <v>187</v>
      </c>
      <c r="D68" s="41">
        <v>19</v>
      </c>
      <c r="E68" s="41">
        <v>13</v>
      </c>
      <c r="F68" s="41">
        <v>0</v>
      </c>
      <c r="G68" s="219">
        <f t="shared" si="0"/>
        <v>32</v>
      </c>
      <c r="H68" s="41">
        <v>0</v>
      </c>
      <c r="I68" s="41">
        <v>0</v>
      </c>
      <c r="J68" s="41">
        <v>0</v>
      </c>
      <c r="K68" s="219">
        <f t="shared" si="1"/>
        <v>0</v>
      </c>
      <c r="L68" s="41">
        <v>2</v>
      </c>
      <c r="M68" s="41">
        <v>1</v>
      </c>
      <c r="N68" s="41">
        <v>0</v>
      </c>
      <c r="O68" s="219">
        <f t="shared" si="2"/>
        <v>3</v>
      </c>
      <c r="P68" s="41">
        <v>0</v>
      </c>
      <c r="Q68" s="41">
        <v>0</v>
      </c>
      <c r="R68" s="41">
        <v>0</v>
      </c>
      <c r="S68" s="219">
        <f t="shared" si="3"/>
        <v>0</v>
      </c>
      <c r="T68" s="41">
        <v>3</v>
      </c>
      <c r="U68" s="41">
        <v>3</v>
      </c>
      <c r="V68" s="41">
        <v>0</v>
      </c>
      <c r="W68" s="219">
        <f t="shared" si="4"/>
        <v>6</v>
      </c>
      <c r="X68" s="41">
        <v>0</v>
      </c>
      <c r="Y68" s="41">
        <v>0</v>
      </c>
      <c r="Z68" s="41">
        <v>0</v>
      </c>
      <c r="AA68" s="219">
        <f t="shared" si="5"/>
        <v>0</v>
      </c>
      <c r="AB68" s="41">
        <v>2</v>
      </c>
      <c r="AC68" s="41">
        <v>1</v>
      </c>
      <c r="AD68" s="41">
        <v>0</v>
      </c>
      <c r="AE68" s="219">
        <f t="shared" si="6"/>
        <v>3</v>
      </c>
      <c r="AF68" s="41">
        <v>0</v>
      </c>
      <c r="AG68" s="41">
        <v>0</v>
      </c>
      <c r="AH68" s="41">
        <v>0</v>
      </c>
      <c r="AI68" s="219">
        <f t="shared" si="7"/>
        <v>0</v>
      </c>
      <c r="AJ68" s="41">
        <v>1</v>
      </c>
      <c r="AK68" s="41">
        <v>1</v>
      </c>
      <c r="AL68" s="41">
        <v>0</v>
      </c>
      <c r="AM68" s="219">
        <f t="shared" si="8"/>
        <v>2</v>
      </c>
      <c r="AN68" s="41">
        <v>27</v>
      </c>
      <c r="AO68" s="41">
        <v>19</v>
      </c>
      <c r="AP68" s="41">
        <v>0</v>
      </c>
      <c r="AQ68" s="220">
        <v>46</v>
      </c>
      <c r="AR68" s="42"/>
      <c r="AS68" s="42"/>
      <c r="AT68" s="42"/>
      <c r="AU68" s="42"/>
    </row>
    <row r="69" spans="1:47" ht="20.100000000000001" customHeight="1" x14ac:dyDescent="0.2">
      <c r="A69" s="39" t="s">
        <v>134</v>
      </c>
      <c r="B69" s="40" t="s">
        <v>135</v>
      </c>
      <c r="C69" s="40" t="s">
        <v>187</v>
      </c>
      <c r="D69" s="41">
        <v>32</v>
      </c>
      <c r="E69" s="41">
        <v>18</v>
      </c>
      <c r="F69" s="41">
        <v>0</v>
      </c>
      <c r="G69" s="219">
        <f t="shared" si="0"/>
        <v>50</v>
      </c>
      <c r="H69" s="41">
        <v>1</v>
      </c>
      <c r="I69" s="41">
        <v>2</v>
      </c>
      <c r="J69" s="41">
        <v>0</v>
      </c>
      <c r="K69" s="219">
        <f t="shared" si="1"/>
        <v>3</v>
      </c>
      <c r="L69" s="41">
        <v>6</v>
      </c>
      <c r="M69" s="41">
        <v>6</v>
      </c>
      <c r="N69" s="41">
        <v>0</v>
      </c>
      <c r="O69" s="219">
        <f t="shared" si="2"/>
        <v>12</v>
      </c>
      <c r="P69" s="41">
        <v>0</v>
      </c>
      <c r="Q69" s="41">
        <v>0</v>
      </c>
      <c r="R69" s="41">
        <v>0</v>
      </c>
      <c r="S69" s="219">
        <f t="shared" si="3"/>
        <v>0</v>
      </c>
      <c r="T69" s="41">
        <v>11</v>
      </c>
      <c r="U69" s="41">
        <v>18</v>
      </c>
      <c r="V69" s="41">
        <v>0</v>
      </c>
      <c r="W69" s="219">
        <f t="shared" si="4"/>
        <v>29</v>
      </c>
      <c r="X69" s="41">
        <v>0</v>
      </c>
      <c r="Y69" s="41">
        <v>0</v>
      </c>
      <c r="Z69" s="41">
        <v>0</v>
      </c>
      <c r="AA69" s="219">
        <f t="shared" si="5"/>
        <v>0</v>
      </c>
      <c r="AB69" s="41">
        <v>1</v>
      </c>
      <c r="AC69" s="41">
        <v>2</v>
      </c>
      <c r="AD69" s="41">
        <v>0</v>
      </c>
      <c r="AE69" s="219">
        <f t="shared" si="6"/>
        <v>3</v>
      </c>
      <c r="AF69" s="41">
        <v>0</v>
      </c>
      <c r="AG69" s="41">
        <v>0</v>
      </c>
      <c r="AH69" s="41">
        <v>0</v>
      </c>
      <c r="AI69" s="219">
        <f t="shared" si="7"/>
        <v>0</v>
      </c>
      <c r="AJ69" s="41">
        <v>6</v>
      </c>
      <c r="AK69" s="41">
        <v>0</v>
      </c>
      <c r="AL69" s="41">
        <v>0</v>
      </c>
      <c r="AM69" s="219">
        <f t="shared" si="8"/>
        <v>6</v>
      </c>
      <c r="AN69" s="41">
        <v>57</v>
      </c>
      <c r="AO69" s="41">
        <v>46</v>
      </c>
      <c r="AP69" s="41">
        <v>0</v>
      </c>
      <c r="AQ69" s="220">
        <v>103</v>
      </c>
      <c r="AR69" s="42"/>
      <c r="AS69" s="42"/>
      <c r="AT69" s="42"/>
      <c r="AU69" s="42"/>
    </row>
    <row r="70" spans="1:47" ht="20.100000000000001" customHeight="1" x14ac:dyDescent="0.2">
      <c r="A70" s="39" t="s">
        <v>136</v>
      </c>
      <c r="B70" s="40" t="s">
        <v>137</v>
      </c>
      <c r="C70" s="40" t="s">
        <v>187</v>
      </c>
      <c r="D70" s="41">
        <v>19</v>
      </c>
      <c r="E70" s="41">
        <v>7</v>
      </c>
      <c r="F70" s="41">
        <v>0</v>
      </c>
      <c r="G70" s="219">
        <f t="shared" ref="G70:G74" si="9">SUM(D70:F70)</f>
        <v>26</v>
      </c>
      <c r="H70" s="41">
        <v>0</v>
      </c>
      <c r="I70" s="41">
        <v>1</v>
      </c>
      <c r="J70" s="41">
        <v>0</v>
      </c>
      <c r="K70" s="219">
        <f t="shared" ref="K70:K74" si="10">SUM(H70:J70)</f>
        <v>1</v>
      </c>
      <c r="L70" s="41">
        <v>3</v>
      </c>
      <c r="M70" s="41">
        <v>1</v>
      </c>
      <c r="N70" s="41">
        <v>0</v>
      </c>
      <c r="O70" s="219">
        <f t="shared" ref="O70:O74" si="11">SUM(L70:N70)</f>
        <v>4</v>
      </c>
      <c r="P70" s="41">
        <v>0</v>
      </c>
      <c r="Q70" s="41">
        <v>0</v>
      </c>
      <c r="R70" s="41">
        <v>0</v>
      </c>
      <c r="S70" s="219">
        <f t="shared" ref="S70:S74" si="12">SUM(P70:R70)</f>
        <v>0</v>
      </c>
      <c r="T70" s="41">
        <v>16</v>
      </c>
      <c r="U70" s="41">
        <v>13</v>
      </c>
      <c r="V70" s="41">
        <v>0</v>
      </c>
      <c r="W70" s="219">
        <f t="shared" ref="W70:W74" si="13">SUM(T70:V70)</f>
        <v>29</v>
      </c>
      <c r="X70" s="41">
        <v>0</v>
      </c>
      <c r="Y70" s="41">
        <v>0</v>
      </c>
      <c r="Z70" s="41">
        <v>0</v>
      </c>
      <c r="AA70" s="219">
        <f t="shared" ref="AA70:AA74" si="14">SUM(X70:Z70)</f>
        <v>0</v>
      </c>
      <c r="AB70" s="41">
        <v>2</v>
      </c>
      <c r="AC70" s="41">
        <v>3</v>
      </c>
      <c r="AD70" s="41">
        <v>0</v>
      </c>
      <c r="AE70" s="219">
        <f t="shared" ref="AE70:AE74" si="15">SUM(AB70:AD70)</f>
        <v>5</v>
      </c>
      <c r="AF70" s="41">
        <v>4</v>
      </c>
      <c r="AG70" s="41">
        <v>2</v>
      </c>
      <c r="AH70" s="41">
        <v>0</v>
      </c>
      <c r="AI70" s="219">
        <f t="shared" ref="AI70:AI74" si="16">SUM(AF70:AH70)</f>
        <v>6</v>
      </c>
      <c r="AJ70" s="41">
        <v>0</v>
      </c>
      <c r="AK70" s="41">
        <v>0</v>
      </c>
      <c r="AL70" s="41">
        <v>0</v>
      </c>
      <c r="AM70" s="219">
        <f t="shared" ref="AM70:AM74" si="17">SUM(AJ70:AL70)</f>
        <v>0</v>
      </c>
      <c r="AN70" s="41">
        <v>44</v>
      </c>
      <c r="AO70" s="41">
        <v>27</v>
      </c>
      <c r="AP70" s="41">
        <v>0</v>
      </c>
      <c r="AQ70" s="220">
        <v>71</v>
      </c>
      <c r="AR70" s="42"/>
      <c r="AS70" s="42"/>
      <c r="AT70" s="42"/>
      <c r="AU70" s="42"/>
    </row>
    <row r="71" spans="1:47" ht="20.100000000000001" customHeight="1" x14ac:dyDescent="0.2">
      <c r="A71" s="39" t="s">
        <v>138</v>
      </c>
      <c r="B71" s="40" t="s">
        <v>139</v>
      </c>
      <c r="C71" s="40" t="s">
        <v>187</v>
      </c>
      <c r="D71" s="41">
        <v>22</v>
      </c>
      <c r="E71" s="41">
        <v>17</v>
      </c>
      <c r="F71" s="41">
        <v>0</v>
      </c>
      <c r="G71" s="219">
        <f t="shared" si="9"/>
        <v>39</v>
      </c>
      <c r="H71" s="41">
        <v>0</v>
      </c>
      <c r="I71" s="41">
        <v>0</v>
      </c>
      <c r="J71" s="41">
        <v>0</v>
      </c>
      <c r="K71" s="219">
        <f t="shared" si="10"/>
        <v>0</v>
      </c>
      <c r="L71" s="41">
        <v>0</v>
      </c>
      <c r="M71" s="41">
        <v>0</v>
      </c>
      <c r="N71" s="41">
        <v>0</v>
      </c>
      <c r="O71" s="219">
        <f t="shared" si="11"/>
        <v>0</v>
      </c>
      <c r="P71" s="41">
        <v>0</v>
      </c>
      <c r="Q71" s="41">
        <v>0</v>
      </c>
      <c r="R71" s="41">
        <v>0</v>
      </c>
      <c r="S71" s="219">
        <f t="shared" si="12"/>
        <v>0</v>
      </c>
      <c r="T71" s="41">
        <v>1</v>
      </c>
      <c r="U71" s="41">
        <v>5</v>
      </c>
      <c r="V71" s="41">
        <v>0</v>
      </c>
      <c r="W71" s="219">
        <f t="shared" si="13"/>
        <v>6</v>
      </c>
      <c r="X71" s="41">
        <v>0</v>
      </c>
      <c r="Y71" s="41">
        <v>0</v>
      </c>
      <c r="Z71" s="41">
        <v>0</v>
      </c>
      <c r="AA71" s="219">
        <f t="shared" si="14"/>
        <v>0</v>
      </c>
      <c r="AB71" s="41">
        <v>0</v>
      </c>
      <c r="AC71" s="41">
        <v>0</v>
      </c>
      <c r="AD71" s="41">
        <v>0</v>
      </c>
      <c r="AE71" s="219">
        <f t="shared" si="15"/>
        <v>0</v>
      </c>
      <c r="AF71" s="41">
        <v>1</v>
      </c>
      <c r="AG71" s="41">
        <v>0</v>
      </c>
      <c r="AH71" s="41">
        <v>0</v>
      </c>
      <c r="AI71" s="219">
        <f t="shared" si="16"/>
        <v>1</v>
      </c>
      <c r="AJ71" s="41">
        <v>0</v>
      </c>
      <c r="AK71" s="41">
        <v>0</v>
      </c>
      <c r="AL71" s="41">
        <v>0</v>
      </c>
      <c r="AM71" s="219">
        <f t="shared" si="17"/>
        <v>0</v>
      </c>
      <c r="AN71" s="41">
        <v>24</v>
      </c>
      <c r="AO71" s="41">
        <v>22</v>
      </c>
      <c r="AP71" s="41">
        <v>0</v>
      </c>
      <c r="AQ71" s="220">
        <v>46</v>
      </c>
      <c r="AR71" s="42"/>
      <c r="AS71" s="42"/>
      <c r="AT71" s="42"/>
      <c r="AU71" s="42"/>
    </row>
    <row r="72" spans="1:47" ht="20.100000000000001" customHeight="1" x14ac:dyDescent="0.2">
      <c r="A72" s="39" t="s">
        <v>140</v>
      </c>
      <c r="B72" s="40" t="s">
        <v>141</v>
      </c>
      <c r="C72" s="40" t="s">
        <v>189</v>
      </c>
      <c r="D72" s="41">
        <v>35</v>
      </c>
      <c r="E72" s="41">
        <v>33</v>
      </c>
      <c r="F72" s="41">
        <v>0</v>
      </c>
      <c r="G72" s="219">
        <f t="shared" si="9"/>
        <v>68</v>
      </c>
      <c r="H72" s="41">
        <v>0</v>
      </c>
      <c r="I72" s="41">
        <v>5</v>
      </c>
      <c r="J72" s="41">
        <v>0</v>
      </c>
      <c r="K72" s="219">
        <f t="shared" si="10"/>
        <v>5</v>
      </c>
      <c r="L72" s="41">
        <v>1</v>
      </c>
      <c r="M72" s="41">
        <v>6</v>
      </c>
      <c r="N72" s="41">
        <v>0</v>
      </c>
      <c r="O72" s="219">
        <f t="shared" si="11"/>
        <v>7</v>
      </c>
      <c r="P72" s="41">
        <v>0</v>
      </c>
      <c r="Q72" s="41">
        <v>0</v>
      </c>
      <c r="R72" s="41">
        <v>0</v>
      </c>
      <c r="S72" s="219">
        <f t="shared" si="12"/>
        <v>0</v>
      </c>
      <c r="T72" s="41">
        <v>7</v>
      </c>
      <c r="U72" s="41">
        <v>11</v>
      </c>
      <c r="V72" s="41">
        <v>0</v>
      </c>
      <c r="W72" s="219">
        <f t="shared" si="13"/>
        <v>18</v>
      </c>
      <c r="X72" s="41">
        <v>0</v>
      </c>
      <c r="Y72" s="41">
        <v>0</v>
      </c>
      <c r="Z72" s="41">
        <v>0</v>
      </c>
      <c r="AA72" s="219">
        <f t="shared" si="14"/>
        <v>0</v>
      </c>
      <c r="AB72" s="41">
        <v>0</v>
      </c>
      <c r="AC72" s="41">
        <v>0</v>
      </c>
      <c r="AD72" s="41">
        <v>0</v>
      </c>
      <c r="AE72" s="219">
        <f t="shared" si="15"/>
        <v>0</v>
      </c>
      <c r="AF72" s="41">
        <v>0</v>
      </c>
      <c r="AG72" s="41">
        <v>0</v>
      </c>
      <c r="AH72" s="41">
        <v>0</v>
      </c>
      <c r="AI72" s="219">
        <f t="shared" si="16"/>
        <v>0</v>
      </c>
      <c r="AJ72" s="41">
        <v>1</v>
      </c>
      <c r="AK72" s="41">
        <v>0</v>
      </c>
      <c r="AL72" s="41">
        <v>0</v>
      </c>
      <c r="AM72" s="219">
        <f t="shared" si="17"/>
        <v>1</v>
      </c>
      <c r="AN72" s="41">
        <v>44</v>
      </c>
      <c r="AO72" s="41">
        <v>55</v>
      </c>
      <c r="AP72" s="41">
        <v>0</v>
      </c>
      <c r="AQ72" s="220">
        <v>99</v>
      </c>
      <c r="AR72" s="42"/>
      <c r="AS72" s="42"/>
      <c r="AT72" s="42"/>
      <c r="AU72" s="42"/>
    </row>
    <row r="73" spans="1:47" ht="20.100000000000001" customHeight="1" x14ac:dyDescent="0.2">
      <c r="A73" s="39" t="s">
        <v>142</v>
      </c>
      <c r="B73" s="40" t="s">
        <v>143</v>
      </c>
      <c r="C73" s="40" t="s">
        <v>187</v>
      </c>
      <c r="D73" s="41">
        <v>0</v>
      </c>
      <c r="E73" s="41">
        <v>0</v>
      </c>
      <c r="F73" s="41">
        <v>0</v>
      </c>
      <c r="G73" s="219">
        <f t="shared" si="9"/>
        <v>0</v>
      </c>
      <c r="H73" s="41">
        <v>0</v>
      </c>
      <c r="I73" s="41">
        <v>0</v>
      </c>
      <c r="J73" s="41">
        <v>0</v>
      </c>
      <c r="K73" s="219">
        <f t="shared" si="10"/>
        <v>0</v>
      </c>
      <c r="L73" s="41">
        <v>17</v>
      </c>
      <c r="M73" s="41">
        <v>43</v>
      </c>
      <c r="N73" s="41">
        <v>0</v>
      </c>
      <c r="O73" s="219">
        <f t="shared" si="11"/>
        <v>60</v>
      </c>
      <c r="P73" s="41">
        <v>0</v>
      </c>
      <c r="Q73" s="41">
        <v>0</v>
      </c>
      <c r="R73" s="41">
        <v>0</v>
      </c>
      <c r="S73" s="219">
        <f t="shared" si="12"/>
        <v>0</v>
      </c>
      <c r="T73" s="41">
        <v>0</v>
      </c>
      <c r="U73" s="41">
        <v>0</v>
      </c>
      <c r="V73" s="41">
        <v>0</v>
      </c>
      <c r="W73" s="219">
        <f t="shared" si="13"/>
        <v>0</v>
      </c>
      <c r="X73" s="41">
        <v>0</v>
      </c>
      <c r="Y73" s="41">
        <v>0</v>
      </c>
      <c r="Z73" s="41">
        <v>0</v>
      </c>
      <c r="AA73" s="219">
        <f t="shared" si="14"/>
        <v>0</v>
      </c>
      <c r="AB73" s="41">
        <v>0</v>
      </c>
      <c r="AC73" s="41">
        <v>0</v>
      </c>
      <c r="AD73" s="41">
        <v>0</v>
      </c>
      <c r="AE73" s="219">
        <f t="shared" si="15"/>
        <v>0</v>
      </c>
      <c r="AF73" s="41">
        <v>0</v>
      </c>
      <c r="AG73" s="41">
        <v>0</v>
      </c>
      <c r="AH73" s="41">
        <v>0</v>
      </c>
      <c r="AI73" s="219">
        <f t="shared" si="16"/>
        <v>0</v>
      </c>
      <c r="AJ73" s="41">
        <v>0</v>
      </c>
      <c r="AK73" s="41">
        <v>0</v>
      </c>
      <c r="AL73" s="41">
        <v>0</v>
      </c>
      <c r="AM73" s="219">
        <f t="shared" si="17"/>
        <v>0</v>
      </c>
      <c r="AN73" s="41">
        <v>17</v>
      </c>
      <c r="AO73" s="41">
        <v>43</v>
      </c>
      <c r="AP73" s="41">
        <v>0</v>
      </c>
      <c r="AQ73" s="220">
        <v>60</v>
      </c>
      <c r="AR73" s="42"/>
      <c r="AS73" s="42"/>
      <c r="AT73" s="42"/>
      <c r="AU73" s="42"/>
    </row>
    <row r="74" spans="1:47" ht="24.95" customHeight="1" x14ac:dyDescent="0.2">
      <c r="A74" s="43"/>
      <c r="B74" s="44" t="s">
        <v>255</v>
      </c>
      <c r="C74" s="44"/>
      <c r="D74" s="45">
        <v>1723</v>
      </c>
      <c r="E74" s="45">
        <v>1508</v>
      </c>
      <c r="F74" s="45">
        <v>8</v>
      </c>
      <c r="G74" s="221">
        <f t="shared" si="9"/>
        <v>3239</v>
      </c>
      <c r="H74" s="45">
        <v>121</v>
      </c>
      <c r="I74" s="45">
        <v>233</v>
      </c>
      <c r="J74" s="45">
        <v>0</v>
      </c>
      <c r="K74" s="221">
        <f t="shared" si="10"/>
        <v>354</v>
      </c>
      <c r="L74" s="45">
        <v>269</v>
      </c>
      <c r="M74" s="45">
        <v>420</v>
      </c>
      <c r="N74" s="45">
        <v>3</v>
      </c>
      <c r="O74" s="221">
        <f t="shared" si="11"/>
        <v>692</v>
      </c>
      <c r="P74" s="45">
        <v>10</v>
      </c>
      <c r="Q74" s="45">
        <v>13</v>
      </c>
      <c r="R74" s="45">
        <v>0</v>
      </c>
      <c r="S74" s="221">
        <f t="shared" si="12"/>
        <v>23</v>
      </c>
      <c r="T74" s="45">
        <v>706</v>
      </c>
      <c r="U74" s="45">
        <v>982</v>
      </c>
      <c r="V74" s="45">
        <v>3</v>
      </c>
      <c r="W74" s="221">
        <f t="shared" si="13"/>
        <v>1691</v>
      </c>
      <c r="X74" s="45">
        <v>5</v>
      </c>
      <c r="Y74" s="45">
        <v>6</v>
      </c>
      <c r="Z74" s="45">
        <v>0</v>
      </c>
      <c r="AA74" s="221">
        <f t="shared" si="14"/>
        <v>11</v>
      </c>
      <c r="AB74" s="45">
        <v>92</v>
      </c>
      <c r="AC74" s="45">
        <v>108</v>
      </c>
      <c r="AD74" s="45">
        <v>0</v>
      </c>
      <c r="AE74" s="221">
        <f t="shared" si="15"/>
        <v>200</v>
      </c>
      <c r="AF74" s="45">
        <v>146</v>
      </c>
      <c r="AG74" s="45">
        <v>203</v>
      </c>
      <c r="AH74" s="45">
        <v>0</v>
      </c>
      <c r="AI74" s="221">
        <f t="shared" si="16"/>
        <v>349</v>
      </c>
      <c r="AJ74" s="45">
        <v>87</v>
      </c>
      <c r="AK74" s="45">
        <v>96</v>
      </c>
      <c r="AL74" s="45">
        <v>3</v>
      </c>
      <c r="AM74" s="221">
        <f t="shared" si="17"/>
        <v>186</v>
      </c>
      <c r="AN74" s="45">
        <v>3159</v>
      </c>
      <c r="AO74" s="45">
        <v>3569</v>
      </c>
      <c r="AP74" s="45">
        <v>17</v>
      </c>
      <c r="AQ74" s="222">
        <v>6745</v>
      </c>
      <c r="AR74" s="42"/>
      <c r="AS74" s="42"/>
      <c r="AT74" s="42"/>
      <c r="AU74" s="42"/>
    </row>
    <row r="75" spans="1:47" ht="24.95" customHeight="1" thickBot="1" x14ac:dyDescent="0.25">
      <c r="A75" s="47"/>
      <c r="B75" s="48" t="s">
        <v>271</v>
      </c>
      <c r="C75" s="48"/>
      <c r="D75" s="49"/>
      <c r="E75" s="50">
        <v>48</v>
      </c>
      <c r="F75" s="50"/>
      <c r="G75" s="223"/>
      <c r="H75" s="49"/>
      <c r="I75" s="50">
        <v>5.2</v>
      </c>
      <c r="J75" s="50"/>
      <c r="K75" s="223"/>
      <c r="L75" s="49"/>
      <c r="M75" s="50">
        <v>10.3</v>
      </c>
      <c r="N75" s="50"/>
      <c r="O75" s="223"/>
      <c r="P75" s="49"/>
      <c r="Q75" s="50">
        <v>0.3</v>
      </c>
      <c r="R75" s="50"/>
      <c r="S75" s="223"/>
      <c r="T75" s="49"/>
      <c r="U75" s="50">
        <v>25.1</v>
      </c>
      <c r="V75" s="50"/>
      <c r="W75" s="223"/>
      <c r="X75" s="49"/>
      <c r="Y75" s="50">
        <v>0.2</v>
      </c>
      <c r="Z75" s="50"/>
      <c r="AA75" s="223"/>
      <c r="AB75" s="49"/>
      <c r="AC75" s="50">
        <v>3</v>
      </c>
      <c r="AD75" s="50"/>
      <c r="AE75" s="223"/>
      <c r="AF75" s="49"/>
      <c r="AG75" s="50">
        <v>5.2</v>
      </c>
      <c r="AH75" s="50"/>
      <c r="AI75" s="223"/>
      <c r="AJ75" s="49"/>
      <c r="AK75" s="50">
        <v>2.8</v>
      </c>
      <c r="AL75" s="50"/>
      <c r="AM75" s="223"/>
      <c r="AN75" s="50">
        <f>AN74/$AQ$74*100</f>
        <v>46.834692364714606</v>
      </c>
      <c r="AO75" s="50">
        <f>AO74/$AQ$74*100</f>
        <v>52.91326908821349</v>
      </c>
      <c r="AP75" s="50">
        <f>AP74/$AQ$74*100</f>
        <v>0.25203854707190509</v>
      </c>
      <c r="AQ75" s="224"/>
      <c r="AR75" s="42"/>
      <c r="AS75" s="42"/>
      <c r="AT75" s="42"/>
      <c r="AU75" s="42"/>
    </row>
    <row r="76" spans="1:47" ht="12.75" customHeight="1" x14ac:dyDescent="0.2">
      <c r="A76" s="261" t="s">
        <v>261</v>
      </c>
      <c r="B76" s="261"/>
      <c r="C76" s="261"/>
      <c r="E76" s="42"/>
      <c r="F76" s="42"/>
      <c r="I76" s="42"/>
      <c r="J76" s="42"/>
      <c r="M76" s="42"/>
      <c r="N76" s="42"/>
      <c r="Q76" s="42"/>
      <c r="R76" s="42"/>
      <c r="U76" s="42"/>
      <c r="V76" s="42"/>
      <c r="Y76" s="42"/>
      <c r="Z76" s="42"/>
      <c r="AC76" s="42"/>
      <c r="AD76" s="42"/>
      <c r="AG76" s="42"/>
      <c r="AH76" s="42"/>
      <c r="AK76" s="42"/>
      <c r="AL76" s="42"/>
      <c r="AO76" s="42"/>
    </row>
    <row r="77" spans="1:47" ht="22.5" customHeight="1" x14ac:dyDescent="0.2">
      <c r="A77" s="261"/>
      <c r="B77" s="261"/>
      <c r="C77" s="261"/>
      <c r="AN77" s="42"/>
      <c r="AO77" s="42"/>
      <c r="AP77" s="42"/>
      <c r="AR77" s="42"/>
    </row>
    <row r="78" spans="1:47" x14ac:dyDescent="0.2">
      <c r="A78" s="261" t="s">
        <v>267</v>
      </c>
      <c r="B78" s="261"/>
      <c r="C78" s="261"/>
      <c r="AN78" s="42"/>
      <c r="AO78" s="42"/>
      <c r="AP78" s="42"/>
      <c r="AR78" s="42"/>
    </row>
    <row r="79" spans="1:47" x14ac:dyDescent="0.2">
      <c r="A79" s="261" t="s">
        <v>268</v>
      </c>
      <c r="B79" s="261"/>
      <c r="C79" s="261"/>
      <c r="AN79" s="42"/>
      <c r="AO79" s="42"/>
      <c r="AP79" s="42"/>
      <c r="AR79" s="42"/>
    </row>
    <row r="80" spans="1:47" ht="12.75" customHeight="1" x14ac:dyDescent="0.2">
      <c r="A80" s="261" t="s">
        <v>231</v>
      </c>
      <c r="B80" s="261"/>
      <c r="C80" s="261"/>
    </row>
    <row r="81" spans="1:42" ht="21.75" customHeight="1" x14ac:dyDescent="0.2">
      <c r="A81" s="261"/>
      <c r="B81" s="261"/>
      <c r="C81" s="261"/>
      <c r="AP81" s="42"/>
    </row>
    <row r="82" spans="1:42" ht="18.75" customHeight="1" x14ac:dyDescent="0.2">
      <c r="A82" s="116" t="s">
        <v>222</v>
      </c>
      <c r="B82" s="116"/>
      <c r="C82" s="116"/>
    </row>
    <row r="83" spans="1:42" x14ac:dyDescent="0.2">
      <c r="A83" s="117"/>
      <c r="B83" s="117"/>
      <c r="C83" s="117"/>
    </row>
  </sheetData>
  <autoFilter ref="A4:AQ4" xr:uid="{00000000-0009-0000-0000-00000E000000}"/>
  <mergeCells count="18">
    <mergeCell ref="A80:C81"/>
    <mergeCell ref="A79:C79"/>
    <mergeCell ref="A78:C78"/>
    <mergeCell ref="A2:B2"/>
    <mergeCell ref="AN3:AQ3"/>
    <mergeCell ref="A76:C77"/>
    <mergeCell ref="A1:C1"/>
    <mergeCell ref="A3:A4"/>
    <mergeCell ref="C3:C4"/>
    <mergeCell ref="D3:G3"/>
    <mergeCell ref="AJ3:AM3"/>
    <mergeCell ref="L3:O3"/>
    <mergeCell ref="P3:S3"/>
    <mergeCell ref="T3:W3"/>
    <mergeCell ref="X3:AA3"/>
    <mergeCell ref="AB3:AE3"/>
    <mergeCell ref="AF3:AI3"/>
    <mergeCell ref="H3:K3"/>
  </mergeCells>
  <conditionalFormatting sqref="A5:E73 G5:I73 K5:M73 O5:U73 W5:Y73 AA5:AC73 AE5:AG73 AI5:AK73 AM5:AQ73">
    <cfRule type="expression" dxfId="8" priority="9">
      <formula>MOD(ROW(),2)=0</formula>
    </cfRule>
  </conditionalFormatting>
  <conditionalFormatting sqref="F5:F73">
    <cfRule type="expression" dxfId="7" priority="8">
      <formula>MOD(ROW(),2)=0</formula>
    </cfRule>
  </conditionalFormatting>
  <conditionalFormatting sqref="J5:J73">
    <cfRule type="expression" dxfId="6" priority="7">
      <formula>MOD(ROW(),2)=0</formula>
    </cfRule>
  </conditionalFormatting>
  <conditionalFormatting sqref="N5:N73">
    <cfRule type="expression" dxfId="5" priority="6">
      <formula>MOD(ROW(),2)=0</formula>
    </cfRule>
  </conditionalFormatting>
  <conditionalFormatting sqref="V5:V73">
    <cfRule type="expression" dxfId="4" priority="5">
      <formula>MOD(ROW(),2)=0</formula>
    </cfRule>
  </conditionalFormatting>
  <conditionalFormatting sqref="Z5:Z73">
    <cfRule type="expression" dxfId="3" priority="4">
      <formula>MOD(ROW(),2)=0</formula>
    </cfRule>
  </conditionalFormatting>
  <conditionalFormatting sqref="AD5:AD73">
    <cfRule type="expression" dxfId="2" priority="3">
      <formula>MOD(ROW(),2)=0</formula>
    </cfRule>
  </conditionalFormatting>
  <conditionalFormatting sqref="AH5:AH73">
    <cfRule type="expression" dxfId="1" priority="2">
      <formula>MOD(ROW(),2)=0</formula>
    </cfRule>
  </conditionalFormatting>
  <conditionalFormatting sqref="AL5:AL73">
    <cfRule type="expression" dxfId="0" priority="1">
      <formula>MOD(ROW(),2)=0</formula>
    </cfRule>
  </conditionalFormatting>
  <hyperlinks>
    <hyperlink ref="A2:B2" location="TOC!A1" display="Return to Table of Contents" xr:uid="{89EAE002-973E-4263-9C2E-5D76E8F55C20}"/>
  </hyperlinks>
  <pageMargins left="0.25" right="0.25" top="0.75" bottom="0.75" header="0.3" footer="0.3"/>
  <pageSetup scale="43" fitToWidth="0" orientation="portrait" horizontalDpi="1200" verticalDpi="1200" r:id="rId1"/>
  <headerFooter>
    <oddHeader>&amp;L&amp;"Arial,Italic"Dental Education Program Enrollment and Graduates Report: 2022-23</oddHeader>
  </headerFooter>
  <colBreaks count="3" manualBreakCount="3">
    <brk id="15" max="81" man="1"/>
    <brk id="27" max="81" man="1"/>
    <brk id="39" max="8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pageSetUpPr fitToPage="1"/>
  </sheetPr>
  <dimension ref="A1:Q65"/>
  <sheetViews>
    <sheetView workbookViewId="0">
      <pane ySplit="3" topLeftCell="A4" activePane="bottomLeft" state="frozen"/>
      <selection activeCell="D32" sqref="D32"/>
      <selection pane="bottomLeft"/>
    </sheetView>
  </sheetViews>
  <sheetFormatPr defaultColWidth="9.140625" defaultRowHeight="14.25" x14ac:dyDescent="0.2"/>
  <cols>
    <col min="1" max="1" width="38.140625" style="18" customWidth="1"/>
    <col min="2" max="2" width="9.85546875" style="18" customWidth="1"/>
    <col min="3" max="3" width="9.85546875" style="18" bestFit="1" customWidth="1"/>
    <col min="4" max="4" width="9.85546875" style="18" customWidth="1"/>
    <col min="5" max="5" width="9.85546875" style="18" bestFit="1" customWidth="1"/>
    <col min="6" max="6" width="9.85546875" style="18" customWidth="1"/>
    <col min="7" max="7" width="9.85546875" style="18" bestFit="1" customWidth="1"/>
    <col min="8" max="8" width="9.85546875" style="18" customWidth="1"/>
    <col min="9" max="9" width="9.85546875" style="18" bestFit="1" customWidth="1"/>
    <col min="10" max="11" width="9.140625" style="18"/>
    <col min="12" max="12" width="19.42578125" style="66" customWidth="1"/>
    <col min="13" max="15" width="9.140625" style="66"/>
    <col min="16" max="16384" width="9.140625" style="18"/>
  </cols>
  <sheetData>
    <row r="1" spans="1:17" ht="15" x14ac:dyDescent="0.2">
      <c r="A1" s="51" t="s">
        <v>246</v>
      </c>
    </row>
    <row r="2" spans="1:17" s="52" customFormat="1" ht="22.5" customHeight="1" thickBot="1" x14ac:dyDescent="0.25">
      <c r="A2" s="172" t="s">
        <v>234</v>
      </c>
      <c r="L2" s="208"/>
      <c r="M2" s="208"/>
      <c r="N2" s="208"/>
      <c r="O2" s="208"/>
    </row>
    <row r="3" spans="1:17" ht="20.100000000000001" customHeight="1" thickTop="1" thickBot="1" x14ac:dyDescent="0.25">
      <c r="A3" s="19" t="s">
        <v>180</v>
      </c>
      <c r="B3" s="294" t="s">
        <v>251</v>
      </c>
      <c r="C3" s="295"/>
      <c r="D3" s="295"/>
      <c r="E3" s="295"/>
      <c r="F3" s="295"/>
      <c r="G3" s="295"/>
      <c r="H3" s="264"/>
      <c r="I3" s="265"/>
    </row>
    <row r="4" spans="1:17" ht="20.100000000000001" customHeight="1" thickTop="1" thickBot="1" x14ac:dyDescent="0.25">
      <c r="A4" s="19" t="s">
        <v>181</v>
      </c>
      <c r="B4" s="294" t="s">
        <v>38</v>
      </c>
      <c r="C4" s="296"/>
      <c r="D4" s="294" t="s">
        <v>39</v>
      </c>
      <c r="E4" s="296"/>
      <c r="F4" s="294" t="s">
        <v>208</v>
      </c>
      <c r="G4" s="296"/>
      <c r="H4" s="264" t="s">
        <v>40</v>
      </c>
      <c r="I4" s="265"/>
      <c r="L4" s="209"/>
      <c r="M4" s="209"/>
      <c r="N4" s="209"/>
      <c r="P4" s="66"/>
      <c r="Q4" s="66"/>
    </row>
    <row r="5" spans="1:17" ht="16.5" thickTop="1" thickBot="1" x14ac:dyDescent="0.25">
      <c r="A5" s="54"/>
      <c r="B5" s="107" t="s">
        <v>171</v>
      </c>
      <c r="C5" s="107" t="s">
        <v>172</v>
      </c>
      <c r="D5" s="107" t="s">
        <v>171</v>
      </c>
      <c r="E5" s="107" t="s">
        <v>172</v>
      </c>
      <c r="F5" s="107" t="s">
        <v>171</v>
      </c>
      <c r="G5" s="107" t="s">
        <v>172</v>
      </c>
      <c r="H5" s="198" t="s">
        <v>171</v>
      </c>
      <c r="I5" s="85" t="s">
        <v>172</v>
      </c>
      <c r="L5" s="210"/>
      <c r="M5" s="211"/>
      <c r="N5" s="211"/>
      <c r="O5" s="53"/>
      <c r="P5" s="53"/>
      <c r="Q5" s="66"/>
    </row>
    <row r="6" spans="1:17" ht="15.75" thickTop="1" thickBot="1" x14ac:dyDescent="0.25">
      <c r="A6" s="26" t="s">
        <v>173</v>
      </c>
      <c r="B6" s="195">
        <v>118</v>
      </c>
      <c r="C6" s="191">
        <f>B6/$B$15*100</f>
        <v>32.065217391304344</v>
      </c>
      <c r="D6" s="195">
        <v>1095</v>
      </c>
      <c r="E6" s="191">
        <f>D6/$D$15*100</f>
        <v>16.939975247524753</v>
      </c>
      <c r="F6" s="201">
        <v>9</v>
      </c>
      <c r="G6" s="189">
        <f>F6/$F$15*100</f>
        <v>36</v>
      </c>
      <c r="H6" s="199">
        <f>SUM(B6,D6,F6)</f>
        <v>1222</v>
      </c>
      <c r="I6" s="192">
        <f>H6/$H$15*100</f>
        <v>17.821204608429341</v>
      </c>
      <c r="L6" s="210"/>
      <c r="M6" s="211"/>
      <c r="N6" s="211"/>
      <c r="O6" s="22"/>
      <c r="P6" s="22"/>
      <c r="Q6" s="66"/>
    </row>
    <row r="7" spans="1:17" ht="15.75" thickTop="1" thickBot="1" x14ac:dyDescent="0.25">
      <c r="A7" s="26" t="s">
        <v>174</v>
      </c>
      <c r="B7" s="195">
        <v>115</v>
      </c>
      <c r="C7" s="191">
        <f t="shared" ref="C7:C14" si="0">B7/$B$15*100</f>
        <v>31.25</v>
      </c>
      <c r="D7" s="195">
        <v>4075</v>
      </c>
      <c r="E7" s="191">
        <f t="shared" ref="E7:E14" si="1">D7/$D$15*100</f>
        <v>63.041460396039604</v>
      </c>
      <c r="F7" s="201">
        <v>8</v>
      </c>
      <c r="G7" s="189">
        <f t="shared" ref="G7:G14" si="2">F7/$F$15*100</f>
        <v>32</v>
      </c>
      <c r="H7" s="199">
        <f t="shared" ref="H7:H14" si="3">SUM(B7,D7,F7)</f>
        <v>4198</v>
      </c>
      <c r="I7" s="192">
        <f t="shared" ref="I7:I14" si="4">H7/$H$15*100</f>
        <v>61.222108793933202</v>
      </c>
      <c r="L7" s="210"/>
      <c r="M7" s="211"/>
      <c r="N7" s="211"/>
      <c r="O7" s="22"/>
      <c r="P7" s="22"/>
      <c r="Q7" s="66"/>
    </row>
    <row r="8" spans="1:17" ht="15.75" thickTop="1" thickBot="1" x14ac:dyDescent="0.25">
      <c r="A8" s="26" t="s">
        <v>175</v>
      </c>
      <c r="B8" s="195">
        <v>41</v>
      </c>
      <c r="C8" s="191">
        <f t="shared" si="0"/>
        <v>11.141304347826086</v>
      </c>
      <c r="D8" s="195">
        <v>353</v>
      </c>
      <c r="E8" s="191">
        <f t="shared" si="1"/>
        <v>5.4610148514851486</v>
      </c>
      <c r="F8" s="201">
        <v>1</v>
      </c>
      <c r="G8" s="189">
        <f t="shared" si="2"/>
        <v>4</v>
      </c>
      <c r="H8" s="199">
        <f t="shared" si="3"/>
        <v>395</v>
      </c>
      <c r="I8" s="192">
        <f t="shared" si="4"/>
        <v>5.7605366778474556</v>
      </c>
      <c r="L8" s="210"/>
      <c r="M8" s="211"/>
      <c r="N8" s="211"/>
      <c r="O8" s="22"/>
      <c r="P8" s="22"/>
      <c r="Q8" s="66"/>
    </row>
    <row r="9" spans="1:17" ht="15.75" thickTop="1" thickBot="1" x14ac:dyDescent="0.25">
      <c r="A9" s="26" t="s">
        <v>176</v>
      </c>
      <c r="B9" s="195">
        <v>4</v>
      </c>
      <c r="C9" s="191">
        <f t="shared" si="0"/>
        <v>1.0869565217391304</v>
      </c>
      <c r="D9" s="195">
        <v>60</v>
      </c>
      <c r="E9" s="191">
        <f t="shared" si="1"/>
        <v>0.92821782178217815</v>
      </c>
      <c r="F9" s="201">
        <v>0</v>
      </c>
      <c r="G9" s="189">
        <f t="shared" si="2"/>
        <v>0</v>
      </c>
      <c r="H9" s="199">
        <f t="shared" si="3"/>
        <v>64</v>
      </c>
      <c r="I9" s="192">
        <f t="shared" si="4"/>
        <v>0.93335277818287887</v>
      </c>
      <c r="L9" s="210"/>
      <c r="M9" s="211"/>
      <c r="N9" s="211"/>
      <c r="O9" s="22"/>
      <c r="P9" s="22"/>
      <c r="Q9" s="66"/>
    </row>
    <row r="10" spans="1:17" ht="15.75" thickTop="1" thickBot="1" x14ac:dyDescent="0.25">
      <c r="A10" s="26" t="s">
        <v>177</v>
      </c>
      <c r="B10" s="195">
        <v>66</v>
      </c>
      <c r="C10" s="191">
        <f t="shared" si="0"/>
        <v>17.934782608695652</v>
      </c>
      <c r="D10" s="195">
        <v>500</v>
      </c>
      <c r="E10" s="191">
        <f t="shared" si="1"/>
        <v>7.7351485148514847</v>
      </c>
      <c r="F10" s="201">
        <v>4</v>
      </c>
      <c r="G10" s="189">
        <f t="shared" si="2"/>
        <v>16</v>
      </c>
      <c r="H10" s="199">
        <f t="shared" si="3"/>
        <v>570</v>
      </c>
      <c r="I10" s="192">
        <f t="shared" si="4"/>
        <v>8.3126731806912648</v>
      </c>
      <c r="L10" s="210"/>
      <c r="M10" s="211"/>
      <c r="N10" s="211"/>
      <c r="O10" s="22"/>
      <c r="P10" s="22"/>
      <c r="Q10" s="66"/>
    </row>
    <row r="11" spans="1:17" ht="15.75" thickTop="1" thickBot="1" x14ac:dyDescent="0.25">
      <c r="A11" s="26" t="s">
        <v>178</v>
      </c>
      <c r="B11" s="195">
        <v>1</v>
      </c>
      <c r="C11" s="191">
        <f t="shared" si="0"/>
        <v>0.27173913043478259</v>
      </c>
      <c r="D11" s="195">
        <v>32</v>
      </c>
      <c r="E11" s="191">
        <f t="shared" si="1"/>
        <v>0.49504950495049505</v>
      </c>
      <c r="F11" s="201">
        <v>0</v>
      </c>
      <c r="G11" s="189">
        <f t="shared" si="2"/>
        <v>0</v>
      </c>
      <c r="H11" s="199">
        <f t="shared" si="3"/>
        <v>33</v>
      </c>
      <c r="I11" s="192">
        <f t="shared" si="4"/>
        <v>0.48126002625054687</v>
      </c>
      <c r="L11" s="210"/>
      <c r="M11" s="211"/>
      <c r="N11" s="211"/>
      <c r="O11" s="22"/>
      <c r="P11" s="22"/>
      <c r="Q11" s="66"/>
    </row>
    <row r="12" spans="1:17" ht="15.75" thickTop="1" thickBot="1" x14ac:dyDescent="0.25">
      <c r="A12" s="26" t="s">
        <v>179</v>
      </c>
      <c r="B12" s="195">
        <v>7</v>
      </c>
      <c r="C12" s="191">
        <f t="shared" si="0"/>
        <v>1.9021739130434785</v>
      </c>
      <c r="D12" s="195">
        <v>187</v>
      </c>
      <c r="E12" s="191">
        <f t="shared" si="1"/>
        <v>2.8929455445544554</v>
      </c>
      <c r="F12" s="201">
        <v>3</v>
      </c>
      <c r="G12" s="189">
        <f t="shared" si="2"/>
        <v>12</v>
      </c>
      <c r="H12" s="199">
        <f t="shared" si="3"/>
        <v>197</v>
      </c>
      <c r="I12" s="192">
        <f t="shared" si="4"/>
        <v>2.8729765203441739</v>
      </c>
      <c r="L12" s="210"/>
      <c r="M12" s="211"/>
      <c r="N12" s="211"/>
      <c r="O12" s="22"/>
      <c r="P12" s="22"/>
      <c r="Q12" s="66"/>
    </row>
    <row r="13" spans="1:17" ht="15.75" thickTop="1" thickBot="1" x14ac:dyDescent="0.25">
      <c r="A13" s="26" t="s">
        <v>34</v>
      </c>
      <c r="B13" s="195">
        <v>15</v>
      </c>
      <c r="C13" s="191">
        <f t="shared" si="0"/>
        <v>4.0760869565217392</v>
      </c>
      <c r="D13" s="195">
        <v>146</v>
      </c>
      <c r="E13" s="191">
        <f t="shared" si="1"/>
        <v>2.2586633663366338</v>
      </c>
      <c r="F13" s="201">
        <v>0</v>
      </c>
      <c r="G13" s="189">
        <f t="shared" si="2"/>
        <v>0</v>
      </c>
      <c r="H13" s="199">
        <f t="shared" si="3"/>
        <v>161</v>
      </c>
      <c r="I13" s="192">
        <f t="shared" si="4"/>
        <v>2.3479655826163048</v>
      </c>
      <c r="L13" s="210"/>
      <c r="M13" s="211"/>
      <c r="N13" s="211"/>
      <c r="O13" s="22"/>
      <c r="P13" s="22"/>
      <c r="Q13" s="66"/>
    </row>
    <row r="14" spans="1:17" ht="15.75" thickTop="1" thickBot="1" x14ac:dyDescent="0.25">
      <c r="A14" s="26" t="s">
        <v>33</v>
      </c>
      <c r="B14" s="195">
        <v>1</v>
      </c>
      <c r="C14" s="191">
        <f t="shared" si="0"/>
        <v>0.27173913043478259</v>
      </c>
      <c r="D14" s="195">
        <v>16</v>
      </c>
      <c r="E14" s="191">
        <f t="shared" si="1"/>
        <v>0.24752475247524752</v>
      </c>
      <c r="F14" s="201">
        <v>0</v>
      </c>
      <c r="G14" s="189">
        <f t="shared" si="2"/>
        <v>0</v>
      </c>
      <c r="H14" s="199">
        <f t="shared" si="3"/>
        <v>17</v>
      </c>
      <c r="I14" s="192">
        <f t="shared" si="4"/>
        <v>0.24792183170482718</v>
      </c>
      <c r="L14" s="210"/>
      <c r="M14" s="211"/>
      <c r="N14" s="211"/>
      <c r="O14" s="22"/>
      <c r="P14" s="22"/>
      <c r="Q14" s="66"/>
    </row>
    <row r="15" spans="1:17" ht="20.25" customHeight="1" thickTop="1" thickBot="1" x14ac:dyDescent="0.25">
      <c r="A15" s="159" t="s">
        <v>40</v>
      </c>
      <c r="B15" s="196">
        <f>SUM(B6:B14)</f>
        <v>368</v>
      </c>
      <c r="C15" s="193">
        <v>100</v>
      </c>
      <c r="D15" s="197">
        <f>SUM(D6:D14)</f>
        <v>6464</v>
      </c>
      <c r="E15" s="193">
        <v>100</v>
      </c>
      <c r="F15" s="202">
        <f>SUM(F6:F14)</f>
        <v>25</v>
      </c>
      <c r="G15" s="190">
        <v>100</v>
      </c>
      <c r="H15" s="200">
        <f>SUM(H6:H14)</f>
        <v>6857</v>
      </c>
      <c r="I15" s="194">
        <v>100</v>
      </c>
      <c r="L15" s="210"/>
      <c r="M15" s="211"/>
      <c r="N15" s="211"/>
      <c r="O15" s="22"/>
      <c r="P15" s="22"/>
      <c r="Q15" s="66"/>
    </row>
    <row r="16" spans="1:17" ht="15" thickTop="1" x14ac:dyDescent="0.2">
      <c r="L16" s="210"/>
      <c r="M16" s="211"/>
      <c r="N16" s="211"/>
      <c r="O16" s="22"/>
      <c r="P16" s="22"/>
      <c r="Q16" s="66"/>
    </row>
    <row r="17" spans="1:17" x14ac:dyDescent="0.2">
      <c r="A17" s="266" t="s">
        <v>250</v>
      </c>
      <c r="B17" s="266"/>
      <c r="C17" s="266"/>
      <c r="D17" s="266"/>
      <c r="E17" s="266"/>
      <c r="F17" s="266"/>
      <c r="G17" s="266"/>
      <c r="H17" s="266"/>
      <c r="I17" s="266"/>
      <c r="L17" s="210"/>
      <c r="M17" s="211"/>
      <c r="N17" s="211"/>
      <c r="O17" s="22"/>
      <c r="P17" s="22"/>
      <c r="Q17" s="66"/>
    </row>
    <row r="18" spans="1:17" x14ac:dyDescent="0.2">
      <c r="A18" s="109" t="s">
        <v>227</v>
      </c>
      <c r="B18" s="110"/>
      <c r="C18" s="110"/>
      <c r="D18" s="110"/>
      <c r="E18" s="110"/>
      <c r="F18" s="110"/>
      <c r="G18" s="110"/>
      <c r="H18" s="110"/>
      <c r="I18" s="110"/>
      <c r="L18" s="210"/>
      <c r="M18" s="211"/>
      <c r="N18" s="211"/>
      <c r="O18" s="22"/>
      <c r="P18" s="22"/>
      <c r="Q18" s="66"/>
    </row>
    <row r="19" spans="1:17" ht="15.75" thickBot="1" x14ac:dyDescent="0.25">
      <c r="L19" s="210"/>
      <c r="M19" s="211"/>
      <c r="N19" s="211"/>
      <c r="O19" s="53"/>
      <c r="P19" s="22"/>
      <c r="Q19" s="66"/>
    </row>
    <row r="20" spans="1:17" ht="20.100000000000001" customHeight="1" thickTop="1" thickBot="1" x14ac:dyDescent="0.25">
      <c r="A20" s="19" t="s">
        <v>182</v>
      </c>
      <c r="B20" s="294" t="s">
        <v>38</v>
      </c>
      <c r="C20" s="296"/>
      <c r="D20" s="294" t="s">
        <v>39</v>
      </c>
      <c r="E20" s="296"/>
      <c r="F20" s="294" t="s">
        <v>208</v>
      </c>
      <c r="G20" s="296"/>
      <c r="H20" s="264" t="s">
        <v>40</v>
      </c>
      <c r="I20" s="265"/>
      <c r="L20" s="210"/>
      <c r="M20" s="211"/>
      <c r="N20" s="211"/>
      <c r="O20" s="22"/>
      <c r="P20" s="22"/>
      <c r="Q20" s="66"/>
    </row>
    <row r="21" spans="1:17" ht="16.5" thickTop="1" thickBot="1" x14ac:dyDescent="0.25">
      <c r="A21" s="54"/>
      <c r="B21" s="107" t="s">
        <v>171</v>
      </c>
      <c r="C21" s="107" t="s">
        <v>172</v>
      </c>
      <c r="D21" s="107" t="s">
        <v>171</v>
      </c>
      <c r="E21" s="107" t="s">
        <v>172</v>
      </c>
      <c r="F21" s="107" t="s">
        <v>171</v>
      </c>
      <c r="G21" s="107" t="s">
        <v>172</v>
      </c>
      <c r="H21" s="94" t="s">
        <v>171</v>
      </c>
      <c r="I21" s="94" t="s">
        <v>172</v>
      </c>
      <c r="L21" s="210"/>
      <c r="M21" s="211"/>
      <c r="N21" s="211"/>
      <c r="O21" s="22"/>
      <c r="P21" s="22"/>
      <c r="Q21" s="66"/>
    </row>
    <row r="22" spans="1:17" ht="15.75" thickTop="1" thickBot="1" x14ac:dyDescent="0.25">
      <c r="A22" s="26" t="s">
        <v>173</v>
      </c>
      <c r="B22" s="201">
        <v>69</v>
      </c>
      <c r="C22" s="189">
        <f>B22/$B$31*100</f>
        <v>26.436781609195403</v>
      </c>
      <c r="D22" s="195">
        <v>809</v>
      </c>
      <c r="E22" s="191">
        <f>D22/$D$31*100</f>
        <v>23.503776873910518</v>
      </c>
      <c r="F22" s="201">
        <v>0</v>
      </c>
      <c r="G22" s="189">
        <f>F22/$F$31*100</f>
        <v>0</v>
      </c>
      <c r="H22" s="199">
        <f>SUM(B22,D22,F22)</f>
        <v>878</v>
      </c>
      <c r="I22" s="192">
        <f>H22/$H$31*100</f>
        <v>23.602150537634408</v>
      </c>
      <c r="L22" s="210"/>
      <c r="M22" s="211"/>
      <c r="N22" s="211"/>
      <c r="O22" s="22"/>
      <c r="P22" s="22"/>
      <c r="Q22" s="66"/>
    </row>
    <row r="23" spans="1:17" ht="15.75" thickTop="1" thickBot="1" x14ac:dyDescent="0.25">
      <c r="A23" s="26" t="s">
        <v>174</v>
      </c>
      <c r="B23" s="201">
        <v>33</v>
      </c>
      <c r="C23" s="189">
        <f t="shared" ref="C23:C30" si="5">B23/$B$31*100</f>
        <v>12.643678160919542</v>
      </c>
      <c r="D23" s="195">
        <v>1688</v>
      </c>
      <c r="E23" s="191">
        <f t="shared" ref="E23:E30" si="6">D23/$D$31*100</f>
        <v>49.041255084253343</v>
      </c>
      <c r="F23" s="201">
        <v>0</v>
      </c>
      <c r="G23" s="189">
        <f t="shared" ref="G23:G30" si="7">F23/$F$31*100</f>
        <v>0</v>
      </c>
      <c r="H23" s="199">
        <f t="shared" ref="H23:H30" si="8">SUM(B23,D23,F23)</f>
        <v>1721</v>
      </c>
      <c r="I23" s="192">
        <f t="shared" ref="I23:I30" si="9">H23/$H$31*100</f>
        <v>46.263440860215056</v>
      </c>
      <c r="L23" s="210"/>
      <c r="M23" s="211"/>
      <c r="N23" s="211"/>
      <c r="O23" s="22"/>
      <c r="P23" s="22"/>
      <c r="Q23" s="66"/>
    </row>
    <row r="24" spans="1:17" ht="15.75" thickTop="1" thickBot="1" x14ac:dyDescent="0.25">
      <c r="A24" s="26" t="s">
        <v>175</v>
      </c>
      <c r="B24" s="201">
        <v>19</v>
      </c>
      <c r="C24" s="189">
        <f t="shared" si="5"/>
        <v>7.2796934865900385</v>
      </c>
      <c r="D24" s="195">
        <v>356</v>
      </c>
      <c r="E24" s="191">
        <f t="shared" si="6"/>
        <v>10.342823939570017</v>
      </c>
      <c r="F24" s="201">
        <v>0</v>
      </c>
      <c r="G24" s="189">
        <f t="shared" si="7"/>
        <v>0</v>
      </c>
      <c r="H24" s="199">
        <f t="shared" si="8"/>
        <v>375</v>
      </c>
      <c r="I24" s="192">
        <f t="shared" si="9"/>
        <v>10.080645161290322</v>
      </c>
      <c r="L24" s="210"/>
      <c r="M24" s="211"/>
      <c r="N24" s="211"/>
      <c r="O24" s="22"/>
      <c r="P24" s="22"/>
      <c r="Q24" s="66"/>
    </row>
    <row r="25" spans="1:17" ht="15.75" thickTop="1" thickBot="1" x14ac:dyDescent="0.25">
      <c r="A25" s="26" t="s">
        <v>176</v>
      </c>
      <c r="B25" s="201">
        <v>3</v>
      </c>
      <c r="C25" s="189">
        <f t="shared" si="5"/>
        <v>1.1494252873563218</v>
      </c>
      <c r="D25" s="195">
        <v>22</v>
      </c>
      <c r="E25" s="191">
        <f t="shared" si="6"/>
        <v>0.63916327716443933</v>
      </c>
      <c r="F25" s="201">
        <v>0</v>
      </c>
      <c r="G25" s="189">
        <f t="shared" si="7"/>
        <v>0</v>
      </c>
      <c r="H25" s="199">
        <f t="shared" si="8"/>
        <v>25</v>
      </c>
      <c r="I25" s="192">
        <f t="shared" si="9"/>
        <v>0.67204301075268813</v>
      </c>
      <c r="L25" s="210"/>
      <c r="M25" s="211"/>
      <c r="N25" s="211"/>
      <c r="O25" s="22"/>
      <c r="P25" s="22"/>
      <c r="Q25" s="66"/>
    </row>
    <row r="26" spans="1:17" ht="15.75" thickTop="1" thickBot="1" x14ac:dyDescent="0.25">
      <c r="A26" s="26" t="s">
        <v>177</v>
      </c>
      <c r="B26" s="201">
        <v>24</v>
      </c>
      <c r="C26" s="189">
        <f t="shared" si="5"/>
        <v>9.1954022988505741</v>
      </c>
      <c r="D26" s="195">
        <v>190</v>
      </c>
      <c r="E26" s="191">
        <f t="shared" si="6"/>
        <v>5.5200464846019761</v>
      </c>
      <c r="F26" s="201">
        <v>0</v>
      </c>
      <c r="G26" s="189">
        <f t="shared" si="7"/>
        <v>0</v>
      </c>
      <c r="H26" s="199">
        <f t="shared" si="8"/>
        <v>214</v>
      </c>
      <c r="I26" s="192">
        <f t="shared" si="9"/>
        <v>5.752688172043011</v>
      </c>
      <c r="L26" s="210"/>
      <c r="M26" s="211"/>
      <c r="N26" s="211"/>
      <c r="O26" s="22"/>
      <c r="P26" s="22"/>
      <c r="Q26" s="66"/>
    </row>
    <row r="27" spans="1:17" ht="15.75" thickTop="1" thickBot="1" x14ac:dyDescent="0.25">
      <c r="A27" s="26" t="s">
        <v>178</v>
      </c>
      <c r="B27" s="201">
        <v>0</v>
      </c>
      <c r="C27" s="189">
        <f t="shared" si="5"/>
        <v>0</v>
      </c>
      <c r="D27" s="195">
        <v>20</v>
      </c>
      <c r="E27" s="191">
        <f t="shared" si="6"/>
        <v>0.58105752469494476</v>
      </c>
      <c r="F27" s="201">
        <v>0</v>
      </c>
      <c r="G27" s="189">
        <f t="shared" si="7"/>
        <v>0</v>
      </c>
      <c r="H27" s="199">
        <f t="shared" si="8"/>
        <v>20</v>
      </c>
      <c r="I27" s="192">
        <f t="shared" si="9"/>
        <v>0.53763440860215062</v>
      </c>
      <c r="L27" s="210"/>
      <c r="M27" s="211"/>
      <c r="N27" s="211"/>
      <c r="O27" s="22"/>
      <c r="P27" s="22"/>
      <c r="Q27" s="66"/>
    </row>
    <row r="28" spans="1:17" ht="15.75" thickTop="1" thickBot="1" x14ac:dyDescent="0.25">
      <c r="A28" s="26" t="s">
        <v>179</v>
      </c>
      <c r="B28" s="201">
        <v>5</v>
      </c>
      <c r="C28" s="189">
        <f t="shared" si="5"/>
        <v>1.9157088122605364</v>
      </c>
      <c r="D28" s="195">
        <v>80</v>
      </c>
      <c r="E28" s="191">
        <f t="shared" si="6"/>
        <v>2.324230098779779</v>
      </c>
      <c r="F28" s="201">
        <v>0</v>
      </c>
      <c r="G28" s="189">
        <f t="shared" si="7"/>
        <v>0</v>
      </c>
      <c r="H28" s="199">
        <f t="shared" si="8"/>
        <v>85</v>
      </c>
      <c r="I28" s="192">
        <f t="shared" si="9"/>
        <v>2.28494623655914</v>
      </c>
      <c r="L28" s="210"/>
      <c r="M28" s="211"/>
      <c r="N28" s="211"/>
      <c r="O28" s="22"/>
      <c r="P28" s="22"/>
      <c r="Q28" s="66"/>
    </row>
    <row r="29" spans="1:17" ht="15.75" thickTop="1" thickBot="1" x14ac:dyDescent="0.25">
      <c r="A29" s="26" t="s">
        <v>34</v>
      </c>
      <c r="B29" s="201">
        <v>108</v>
      </c>
      <c r="C29" s="189">
        <f t="shared" si="5"/>
        <v>41.379310344827587</v>
      </c>
      <c r="D29" s="195">
        <v>272</v>
      </c>
      <c r="E29" s="191">
        <f t="shared" si="6"/>
        <v>7.9023823358512493</v>
      </c>
      <c r="F29" s="201">
        <v>17</v>
      </c>
      <c r="G29" s="189">
        <f t="shared" si="7"/>
        <v>100</v>
      </c>
      <c r="H29" s="199">
        <f t="shared" si="8"/>
        <v>397</v>
      </c>
      <c r="I29" s="192">
        <f t="shared" si="9"/>
        <v>10.672043010752688</v>
      </c>
      <c r="L29" s="210"/>
      <c r="M29" s="211"/>
      <c r="N29" s="211"/>
      <c r="O29" s="22"/>
      <c r="P29" s="22"/>
      <c r="Q29" s="66"/>
    </row>
    <row r="30" spans="1:17" ht="15.75" thickTop="1" thickBot="1" x14ac:dyDescent="0.25">
      <c r="A30" s="26" t="s">
        <v>33</v>
      </c>
      <c r="B30" s="201">
        <v>0</v>
      </c>
      <c r="C30" s="189">
        <f t="shared" si="5"/>
        <v>0</v>
      </c>
      <c r="D30" s="195">
        <v>5</v>
      </c>
      <c r="E30" s="191">
        <f t="shared" si="6"/>
        <v>0.14526438117373619</v>
      </c>
      <c r="F30" s="201">
        <v>0</v>
      </c>
      <c r="G30" s="189">
        <f t="shared" si="7"/>
        <v>0</v>
      </c>
      <c r="H30" s="199">
        <f t="shared" si="8"/>
        <v>5</v>
      </c>
      <c r="I30" s="192">
        <f t="shared" si="9"/>
        <v>0.13440860215053765</v>
      </c>
      <c r="L30" s="210"/>
      <c r="M30" s="211"/>
      <c r="N30" s="211"/>
      <c r="O30" s="22"/>
      <c r="P30" s="22"/>
      <c r="Q30" s="66"/>
    </row>
    <row r="31" spans="1:17" ht="20.25" customHeight="1" thickTop="1" thickBot="1" x14ac:dyDescent="0.25">
      <c r="A31" s="159" t="s">
        <v>40</v>
      </c>
      <c r="B31" s="202">
        <f t="shared" ref="B31:I31" si="10">SUM(B22:B30)</f>
        <v>261</v>
      </c>
      <c r="C31" s="190">
        <f t="shared" si="10"/>
        <v>100</v>
      </c>
      <c r="D31" s="197">
        <f t="shared" si="10"/>
        <v>3442</v>
      </c>
      <c r="E31" s="193">
        <f t="shared" si="10"/>
        <v>100</v>
      </c>
      <c r="F31" s="202">
        <f t="shared" si="10"/>
        <v>17</v>
      </c>
      <c r="G31" s="190">
        <f t="shared" si="10"/>
        <v>100</v>
      </c>
      <c r="H31" s="200">
        <f t="shared" si="10"/>
        <v>3720</v>
      </c>
      <c r="I31" s="194">
        <f t="shared" si="10"/>
        <v>100</v>
      </c>
      <c r="L31" s="210"/>
      <c r="M31" s="211"/>
      <c r="N31" s="211"/>
      <c r="O31" s="22"/>
      <c r="P31" s="22"/>
      <c r="Q31" s="66"/>
    </row>
    <row r="32" spans="1:17" ht="15.75" thickTop="1" x14ac:dyDescent="0.2">
      <c r="A32" s="69"/>
      <c r="B32" s="69"/>
      <c r="C32" s="97"/>
      <c r="D32" s="70"/>
      <c r="E32" s="97"/>
      <c r="F32" s="69"/>
      <c r="G32" s="97"/>
      <c r="H32" s="70"/>
      <c r="I32" s="97"/>
      <c r="M32" s="21"/>
      <c r="N32" s="22"/>
      <c r="O32" s="22"/>
      <c r="P32" s="22"/>
      <c r="Q32" s="66"/>
    </row>
    <row r="33" spans="1:17" ht="15" x14ac:dyDescent="0.2">
      <c r="A33" s="266" t="s">
        <v>252</v>
      </c>
      <c r="B33" s="266"/>
      <c r="C33" s="266"/>
      <c r="D33" s="266"/>
      <c r="E33" s="266"/>
      <c r="F33" s="266"/>
      <c r="G33" s="266"/>
      <c r="H33" s="266"/>
      <c r="I33" s="266"/>
      <c r="M33" s="21"/>
      <c r="N33" s="22"/>
      <c r="O33" s="22"/>
      <c r="P33" s="66"/>
      <c r="Q33" s="66"/>
    </row>
    <row r="34" spans="1:17" ht="15" x14ac:dyDescent="0.2">
      <c r="A34" s="109" t="s">
        <v>227</v>
      </c>
      <c r="B34" s="111"/>
      <c r="C34" s="112"/>
      <c r="D34" s="113"/>
      <c r="E34" s="112"/>
      <c r="F34" s="111"/>
      <c r="G34" s="112"/>
      <c r="H34" s="113"/>
      <c r="I34" s="112"/>
      <c r="M34" s="21"/>
      <c r="N34" s="22"/>
      <c r="O34" s="22"/>
      <c r="P34" s="53"/>
      <c r="Q34" s="66"/>
    </row>
    <row r="35" spans="1:17" ht="15.75" thickBot="1" x14ac:dyDescent="0.25">
      <c r="M35" s="21"/>
      <c r="N35" s="22"/>
      <c r="O35" s="22"/>
      <c r="P35" s="22"/>
      <c r="Q35" s="66"/>
    </row>
    <row r="36" spans="1:17" ht="20.100000000000001" customHeight="1" thickTop="1" thickBot="1" x14ac:dyDescent="0.25">
      <c r="A36" s="98" t="s">
        <v>183</v>
      </c>
      <c r="B36" s="294" t="s">
        <v>38</v>
      </c>
      <c r="C36" s="296"/>
      <c r="D36" s="294" t="s">
        <v>39</v>
      </c>
      <c r="E36" s="296"/>
      <c r="F36" s="294" t="s">
        <v>208</v>
      </c>
      <c r="G36" s="296"/>
      <c r="H36" s="305" t="s">
        <v>40</v>
      </c>
      <c r="I36" s="306"/>
      <c r="L36" s="209"/>
      <c r="M36" s="209"/>
      <c r="N36" s="209"/>
      <c r="O36" s="22"/>
      <c r="P36" s="22"/>
      <c r="Q36" s="66"/>
    </row>
    <row r="37" spans="1:17" ht="16.5" thickTop="1" thickBot="1" x14ac:dyDescent="0.25">
      <c r="A37" s="99"/>
      <c r="B37" s="107" t="s">
        <v>171</v>
      </c>
      <c r="C37" s="107" t="s">
        <v>172</v>
      </c>
      <c r="D37" s="107" t="s">
        <v>171</v>
      </c>
      <c r="E37" s="107" t="s">
        <v>172</v>
      </c>
      <c r="F37" s="107" t="s">
        <v>171</v>
      </c>
      <c r="G37" s="107" t="s">
        <v>172</v>
      </c>
      <c r="H37" s="101" t="s">
        <v>171</v>
      </c>
      <c r="I37" s="101" t="s">
        <v>172</v>
      </c>
      <c r="L37" s="210"/>
      <c r="M37" s="211"/>
      <c r="N37" s="211"/>
      <c r="O37" s="22"/>
      <c r="P37" s="22"/>
      <c r="Q37" s="66"/>
    </row>
    <row r="38" spans="1:17" ht="15.75" thickTop="1" thickBot="1" x14ac:dyDescent="0.25">
      <c r="A38" s="102" t="s">
        <v>173</v>
      </c>
      <c r="B38" s="201">
        <v>8</v>
      </c>
      <c r="C38" s="189">
        <f>B38/$B$47*100</f>
        <v>12.5</v>
      </c>
      <c r="D38" s="201">
        <v>18</v>
      </c>
      <c r="E38" s="189">
        <f>D38/$D$47*100</f>
        <v>16.363636363636363</v>
      </c>
      <c r="F38" s="201">
        <v>0</v>
      </c>
      <c r="G38" s="189">
        <f>IFERROR(F38/$F$47,0)</f>
        <v>0</v>
      </c>
      <c r="H38" s="206">
        <f t="shared" ref="H38:H46" si="11">SUM(B38,D38)</f>
        <v>26</v>
      </c>
      <c r="I38" s="212">
        <f>H38/$H$47*100</f>
        <v>14.942528735632186</v>
      </c>
      <c r="L38" s="210"/>
      <c r="M38" s="211"/>
      <c r="N38" s="211"/>
      <c r="O38" s="22"/>
      <c r="P38" s="22"/>
      <c r="Q38" s="66"/>
    </row>
    <row r="39" spans="1:17" ht="15.75" thickTop="1" thickBot="1" x14ac:dyDescent="0.25">
      <c r="A39" s="102" t="s">
        <v>174</v>
      </c>
      <c r="B39" s="201">
        <v>3</v>
      </c>
      <c r="C39" s="189">
        <f t="shared" ref="C39:C46" si="12">B39/$B$47*100</f>
        <v>4.6875</v>
      </c>
      <c r="D39" s="201">
        <v>25</v>
      </c>
      <c r="E39" s="189">
        <f t="shared" ref="E39:E46" si="13">D39/$D$47*100</f>
        <v>22.727272727272727</v>
      </c>
      <c r="F39" s="201">
        <v>0</v>
      </c>
      <c r="G39" s="189">
        <f t="shared" ref="G39:G46" si="14">IFERROR(F39/$F$47,0)</f>
        <v>0</v>
      </c>
      <c r="H39" s="206">
        <f t="shared" si="11"/>
        <v>28</v>
      </c>
      <c r="I39" s="212">
        <f t="shared" ref="I39:I46" si="15">H39/$H$47*100</f>
        <v>16.091954022988507</v>
      </c>
      <c r="L39" s="210"/>
      <c r="M39" s="211"/>
      <c r="N39" s="211"/>
      <c r="O39" s="22"/>
      <c r="P39" s="22"/>
      <c r="Q39" s="66"/>
    </row>
    <row r="40" spans="1:17" ht="15.75" thickTop="1" thickBot="1" x14ac:dyDescent="0.25">
      <c r="A40" s="102" t="s">
        <v>175</v>
      </c>
      <c r="B40" s="201">
        <v>3</v>
      </c>
      <c r="C40" s="189">
        <f t="shared" si="12"/>
        <v>4.6875</v>
      </c>
      <c r="D40" s="201">
        <v>8</v>
      </c>
      <c r="E40" s="189">
        <f t="shared" si="13"/>
        <v>7.2727272727272725</v>
      </c>
      <c r="F40" s="201">
        <v>0</v>
      </c>
      <c r="G40" s="189">
        <f t="shared" si="14"/>
        <v>0</v>
      </c>
      <c r="H40" s="206">
        <f t="shared" si="11"/>
        <v>11</v>
      </c>
      <c r="I40" s="212">
        <f t="shared" si="15"/>
        <v>6.3218390804597711</v>
      </c>
      <c r="L40" s="210"/>
      <c r="M40" s="211"/>
      <c r="N40" s="211"/>
      <c r="O40" s="22"/>
      <c r="P40" s="22"/>
      <c r="Q40" s="66"/>
    </row>
    <row r="41" spans="1:17" ht="15.75" thickTop="1" thickBot="1" x14ac:dyDescent="0.25">
      <c r="A41" s="102" t="s">
        <v>176</v>
      </c>
      <c r="B41" s="201">
        <v>0</v>
      </c>
      <c r="C41" s="189">
        <f t="shared" si="12"/>
        <v>0</v>
      </c>
      <c r="D41" s="201">
        <v>0</v>
      </c>
      <c r="E41" s="189">
        <f t="shared" si="13"/>
        <v>0</v>
      </c>
      <c r="F41" s="201">
        <v>0</v>
      </c>
      <c r="G41" s="189">
        <f t="shared" si="14"/>
        <v>0</v>
      </c>
      <c r="H41" s="206">
        <f t="shared" si="11"/>
        <v>0</v>
      </c>
      <c r="I41" s="212">
        <f t="shared" si="15"/>
        <v>0</v>
      </c>
      <c r="L41" s="210"/>
      <c r="M41" s="211"/>
      <c r="N41" s="211"/>
      <c r="O41" s="22"/>
      <c r="P41" s="22"/>
      <c r="Q41" s="66"/>
    </row>
    <row r="42" spans="1:17" ht="15.75" thickTop="1" thickBot="1" x14ac:dyDescent="0.25">
      <c r="A42" s="102" t="s">
        <v>177</v>
      </c>
      <c r="B42" s="201">
        <v>5</v>
      </c>
      <c r="C42" s="189">
        <f t="shared" si="12"/>
        <v>7.8125</v>
      </c>
      <c r="D42" s="201">
        <v>11</v>
      </c>
      <c r="E42" s="189">
        <f t="shared" si="13"/>
        <v>10</v>
      </c>
      <c r="F42" s="201">
        <v>0</v>
      </c>
      <c r="G42" s="189">
        <f t="shared" si="14"/>
        <v>0</v>
      </c>
      <c r="H42" s="206">
        <f t="shared" si="11"/>
        <v>16</v>
      </c>
      <c r="I42" s="212">
        <f t="shared" si="15"/>
        <v>9.1954022988505741</v>
      </c>
      <c r="L42" s="210"/>
      <c r="M42" s="211"/>
      <c r="N42" s="211"/>
      <c r="O42" s="22"/>
      <c r="P42" s="22"/>
      <c r="Q42" s="66"/>
    </row>
    <row r="43" spans="1:17" ht="15.75" thickTop="1" thickBot="1" x14ac:dyDescent="0.25">
      <c r="A43" s="102" t="s">
        <v>178</v>
      </c>
      <c r="B43" s="201">
        <v>0</v>
      </c>
      <c r="C43" s="189">
        <f t="shared" si="12"/>
        <v>0</v>
      </c>
      <c r="D43" s="201">
        <v>0</v>
      </c>
      <c r="E43" s="189">
        <f t="shared" si="13"/>
        <v>0</v>
      </c>
      <c r="F43" s="201">
        <v>0</v>
      </c>
      <c r="G43" s="189">
        <f t="shared" si="14"/>
        <v>0</v>
      </c>
      <c r="H43" s="206">
        <f t="shared" si="11"/>
        <v>0</v>
      </c>
      <c r="I43" s="212">
        <f t="shared" si="15"/>
        <v>0</v>
      </c>
      <c r="L43" s="210"/>
      <c r="M43" s="211"/>
      <c r="N43" s="211"/>
      <c r="O43" s="22"/>
      <c r="P43" s="22"/>
      <c r="Q43" s="66"/>
    </row>
    <row r="44" spans="1:17" ht="15.75" thickTop="1" thickBot="1" x14ac:dyDescent="0.25">
      <c r="A44" s="102" t="s">
        <v>179</v>
      </c>
      <c r="B44" s="201">
        <v>1</v>
      </c>
      <c r="C44" s="189">
        <f t="shared" si="12"/>
        <v>1.5625</v>
      </c>
      <c r="D44" s="201">
        <v>2</v>
      </c>
      <c r="E44" s="189">
        <f t="shared" si="13"/>
        <v>1.8181818181818181</v>
      </c>
      <c r="F44" s="201">
        <v>0</v>
      </c>
      <c r="G44" s="189">
        <f t="shared" si="14"/>
        <v>0</v>
      </c>
      <c r="H44" s="206">
        <f t="shared" si="11"/>
        <v>3</v>
      </c>
      <c r="I44" s="212">
        <f t="shared" si="15"/>
        <v>1.7241379310344827</v>
      </c>
      <c r="L44" s="210"/>
      <c r="M44" s="211"/>
      <c r="N44" s="211"/>
      <c r="O44" s="22"/>
      <c r="P44" s="22"/>
      <c r="Q44" s="66"/>
    </row>
    <row r="45" spans="1:17" ht="15.75" thickTop="1" thickBot="1" x14ac:dyDescent="0.25">
      <c r="A45" s="102" t="s">
        <v>34</v>
      </c>
      <c r="B45" s="201">
        <v>44</v>
      </c>
      <c r="C45" s="189">
        <f t="shared" si="12"/>
        <v>68.75</v>
      </c>
      <c r="D45" s="201">
        <v>46</v>
      </c>
      <c r="E45" s="189">
        <f t="shared" si="13"/>
        <v>41.818181818181813</v>
      </c>
      <c r="F45" s="201">
        <v>0</v>
      </c>
      <c r="G45" s="189">
        <f t="shared" si="14"/>
        <v>0</v>
      </c>
      <c r="H45" s="206">
        <f t="shared" si="11"/>
        <v>90</v>
      </c>
      <c r="I45" s="212">
        <f t="shared" si="15"/>
        <v>51.724137931034484</v>
      </c>
      <c r="L45" s="210"/>
      <c r="M45" s="211"/>
      <c r="N45" s="211"/>
      <c r="O45" s="22"/>
      <c r="P45" s="22"/>
      <c r="Q45" s="66"/>
    </row>
    <row r="46" spans="1:17" ht="15.75" thickTop="1" thickBot="1" x14ac:dyDescent="0.25">
      <c r="A46" s="102" t="s">
        <v>33</v>
      </c>
      <c r="B46" s="201">
        <v>0</v>
      </c>
      <c r="C46" s="189">
        <f t="shared" si="12"/>
        <v>0</v>
      </c>
      <c r="D46" s="201">
        <v>0</v>
      </c>
      <c r="E46" s="189">
        <f t="shared" si="13"/>
        <v>0</v>
      </c>
      <c r="F46" s="201">
        <v>0</v>
      </c>
      <c r="G46" s="189">
        <f t="shared" si="14"/>
        <v>0</v>
      </c>
      <c r="H46" s="206">
        <f t="shared" si="11"/>
        <v>0</v>
      </c>
      <c r="I46" s="212">
        <f t="shared" si="15"/>
        <v>0</v>
      </c>
      <c r="L46" s="210"/>
      <c r="M46" s="211"/>
      <c r="N46" s="211"/>
      <c r="O46" s="22"/>
      <c r="P46" s="22"/>
      <c r="Q46" s="66"/>
    </row>
    <row r="47" spans="1:17" ht="20.25" customHeight="1" thickTop="1" thickBot="1" x14ac:dyDescent="0.25">
      <c r="A47" s="159" t="s">
        <v>40</v>
      </c>
      <c r="B47" s="7">
        <f>SUM(B38:B46)</f>
        <v>64</v>
      </c>
      <c r="C47" s="8">
        <f>SUM(C38:C46)</f>
        <v>100</v>
      </c>
      <c r="D47" s="9">
        <f>SUM(D38:D46)</f>
        <v>110</v>
      </c>
      <c r="E47" s="8">
        <v>100</v>
      </c>
      <c r="F47" s="202">
        <f t="shared" ref="F47:G47" si="16">SUM(F38:F46)</f>
        <v>0</v>
      </c>
      <c r="G47" s="190">
        <f t="shared" si="16"/>
        <v>0</v>
      </c>
      <c r="H47" s="207">
        <f>SUM(H38:H46)</f>
        <v>174</v>
      </c>
      <c r="I47" s="213">
        <v>100</v>
      </c>
      <c r="L47" s="210"/>
      <c r="M47" s="211"/>
      <c r="N47" s="211"/>
      <c r="O47" s="22"/>
      <c r="P47" s="22"/>
      <c r="Q47" s="66"/>
    </row>
    <row r="48" spans="1:17" ht="15" thickTop="1" x14ac:dyDescent="0.2">
      <c r="L48" s="210"/>
      <c r="M48" s="211"/>
      <c r="N48" s="211"/>
      <c r="O48" s="22"/>
      <c r="P48" s="22"/>
      <c r="Q48" s="66"/>
    </row>
    <row r="49" spans="1:17" x14ac:dyDescent="0.2">
      <c r="A49" s="242" t="s">
        <v>261</v>
      </c>
      <c r="L49" s="210"/>
      <c r="M49" s="211"/>
      <c r="N49" s="211"/>
      <c r="O49" s="22"/>
      <c r="P49" s="22"/>
      <c r="Q49" s="66"/>
    </row>
    <row r="50" spans="1:17" x14ac:dyDescent="0.2">
      <c r="L50" s="210"/>
      <c r="M50" s="211"/>
      <c r="N50" s="211"/>
      <c r="O50" s="22"/>
      <c r="P50" s="22"/>
      <c r="Q50" s="66"/>
    </row>
    <row r="51" spans="1:17" ht="26.45" customHeight="1" x14ac:dyDescent="0.2">
      <c r="A51" s="266" t="s">
        <v>253</v>
      </c>
      <c r="B51" s="266"/>
      <c r="C51" s="266"/>
      <c r="D51" s="266"/>
      <c r="E51" s="266"/>
      <c r="F51" s="266"/>
      <c r="G51" s="266"/>
      <c r="H51" s="266"/>
      <c r="I51" s="266"/>
      <c r="L51" s="210"/>
      <c r="M51" s="211"/>
      <c r="N51" s="211"/>
      <c r="O51" s="22"/>
      <c r="P51" s="22"/>
      <c r="Q51" s="66"/>
    </row>
    <row r="52" spans="1:17" x14ac:dyDescent="0.2">
      <c r="A52" s="109" t="s">
        <v>227</v>
      </c>
      <c r="B52" s="110"/>
      <c r="C52" s="110"/>
      <c r="D52" s="110"/>
      <c r="E52" s="110"/>
      <c r="F52" s="110"/>
      <c r="G52" s="110"/>
      <c r="L52" s="210"/>
      <c r="M52" s="211"/>
      <c r="N52" s="211"/>
      <c r="O52" s="22"/>
      <c r="P52" s="22"/>
      <c r="Q52" s="66"/>
    </row>
    <row r="53" spans="1:17" x14ac:dyDescent="0.2">
      <c r="L53" s="210"/>
      <c r="M53" s="211"/>
      <c r="N53" s="211"/>
      <c r="O53" s="22"/>
      <c r="P53" s="22"/>
      <c r="Q53" s="66"/>
    </row>
    <row r="54" spans="1:17" x14ac:dyDescent="0.2">
      <c r="L54" s="210"/>
      <c r="M54" s="211"/>
      <c r="N54" s="211"/>
      <c r="O54" s="22"/>
      <c r="P54" s="22"/>
      <c r="Q54" s="66"/>
    </row>
    <row r="55" spans="1:17" x14ac:dyDescent="0.2">
      <c r="L55" s="210"/>
      <c r="M55" s="211"/>
      <c r="N55" s="211"/>
      <c r="O55" s="22"/>
      <c r="P55" s="22"/>
      <c r="Q55" s="66"/>
    </row>
    <row r="56" spans="1:17" x14ac:dyDescent="0.2">
      <c r="L56" s="210"/>
      <c r="M56" s="211"/>
      <c r="N56" s="211"/>
      <c r="O56" s="22"/>
      <c r="P56" s="22"/>
      <c r="Q56" s="66"/>
    </row>
    <row r="57" spans="1:17" x14ac:dyDescent="0.2">
      <c r="L57" s="210"/>
      <c r="M57" s="211"/>
      <c r="N57" s="211"/>
      <c r="O57" s="22"/>
      <c r="P57" s="22"/>
      <c r="Q57" s="66"/>
    </row>
    <row r="58" spans="1:17" x14ac:dyDescent="0.2">
      <c r="L58" s="210"/>
      <c r="M58" s="211"/>
      <c r="N58" s="211"/>
      <c r="O58" s="22"/>
      <c r="P58" s="22"/>
      <c r="Q58" s="66"/>
    </row>
    <row r="59" spans="1:17" x14ac:dyDescent="0.2">
      <c r="L59" s="210"/>
      <c r="M59" s="211"/>
      <c r="N59" s="211"/>
      <c r="O59" s="22"/>
      <c r="P59" s="22"/>
      <c r="Q59" s="66"/>
    </row>
    <row r="60" spans="1:17" x14ac:dyDescent="0.2">
      <c r="L60" s="210"/>
      <c r="M60" s="211"/>
      <c r="N60" s="211"/>
      <c r="O60" s="22"/>
      <c r="P60" s="22"/>
      <c r="Q60" s="66"/>
    </row>
    <row r="61" spans="1:17" x14ac:dyDescent="0.2">
      <c r="L61" s="210"/>
      <c r="M61" s="211"/>
      <c r="N61" s="211"/>
      <c r="O61" s="22"/>
      <c r="P61" s="22"/>
      <c r="Q61" s="66"/>
    </row>
    <row r="62" spans="1:17" x14ac:dyDescent="0.2">
      <c r="L62" s="210"/>
      <c r="M62" s="211"/>
      <c r="N62" s="211"/>
      <c r="O62" s="22"/>
      <c r="P62" s="22"/>
      <c r="Q62" s="66"/>
    </row>
    <row r="63" spans="1:17" x14ac:dyDescent="0.2">
      <c r="L63" s="210"/>
      <c r="M63" s="211"/>
      <c r="N63" s="211"/>
      <c r="O63" s="22"/>
      <c r="P63" s="22"/>
      <c r="Q63" s="66"/>
    </row>
    <row r="64" spans="1:17" x14ac:dyDescent="0.2">
      <c r="L64" s="210"/>
      <c r="M64" s="211"/>
      <c r="N64" s="211"/>
      <c r="P64" s="66"/>
      <c r="Q64" s="66"/>
    </row>
    <row r="65" spans="12:14" x14ac:dyDescent="0.2">
      <c r="L65" s="210"/>
      <c r="M65" s="211"/>
      <c r="N65" s="211"/>
    </row>
  </sheetData>
  <mergeCells count="17">
    <mergeCell ref="B36:C36"/>
    <mergeCell ref="D36:E36"/>
    <mergeCell ref="H36:I36"/>
    <mergeCell ref="A51:I51"/>
    <mergeCell ref="A17:I17"/>
    <mergeCell ref="A33:I33"/>
    <mergeCell ref="B20:C20"/>
    <mergeCell ref="D20:E20"/>
    <mergeCell ref="F20:G20"/>
    <mergeCell ref="H20:I20"/>
    <mergeCell ref="F36:G36"/>
    <mergeCell ref="B3:G3"/>
    <mergeCell ref="H3:I3"/>
    <mergeCell ref="B4:C4"/>
    <mergeCell ref="D4:E4"/>
    <mergeCell ref="F4:G4"/>
    <mergeCell ref="H4:I4"/>
  </mergeCells>
  <hyperlinks>
    <hyperlink ref="A2" location="TOC!A1" display="Return to Table of Contents" xr:uid="{4288BC07-62B5-4F7C-AB98-1C56670AE9D8}"/>
  </hyperlinks>
  <pageMargins left="0.25" right="0.25" top="0.75" bottom="0.75" header="0.3" footer="0.3"/>
  <pageSetup scale="88" orientation="portrait" r:id="rId1"/>
  <headerFooter>
    <oddHeader>&amp;L&amp;"Arial,Italic"Dental Education Program Enrollment and Graduates Report: 2022-23</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pageSetUpPr fitToPage="1"/>
  </sheetPr>
  <dimension ref="A1:P30"/>
  <sheetViews>
    <sheetView workbookViewId="0">
      <pane ySplit="4" topLeftCell="A5" activePane="bottomLeft" state="frozen"/>
      <selection pane="bottomLeft"/>
    </sheetView>
  </sheetViews>
  <sheetFormatPr defaultColWidth="9.140625" defaultRowHeight="14.25" x14ac:dyDescent="0.2"/>
  <cols>
    <col min="1" max="1" width="52.140625" style="18" customWidth="1"/>
    <col min="2" max="6" width="15" style="18" customWidth="1"/>
    <col min="7" max="11" width="12.140625" style="18" customWidth="1"/>
    <col min="12" max="13" width="9.140625" style="18"/>
    <col min="14" max="14" width="19.42578125" style="18" customWidth="1"/>
    <col min="15" max="16384" width="9.140625" style="18"/>
  </cols>
  <sheetData>
    <row r="1" spans="1:16" ht="18" customHeight="1" x14ac:dyDescent="0.25">
      <c r="A1" s="17" t="s">
        <v>248</v>
      </c>
    </row>
    <row r="2" spans="1:16" ht="15" thickBot="1" x14ac:dyDescent="0.25">
      <c r="A2" s="125" t="s">
        <v>234</v>
      </c>
    </row>
    <row r="3" spans="1:16" ht="39" customHeight="1" thickTop="1" thickBot="1" x14ac:dyDescent="0.25">
      <c r="A3" s="19"/>
      <c r="B3" s="307" t="s">
        <v>202</v>
      </c>
      <c r="C3" s="308"/>
      <c r="D3" s="308"/>
      <c r="E3" s="308"/>
      <c r="F3" s="309"/>
      <c r="G3" s="253" t="s">
        <v>233</v>
      </c>
      <c r="H3" s="253" t="s">
        <v>19</v>
      </c>
      <c r="I3" s="20"/>
      <c r="J3" s="20"/>
      <c r="K3" s="20"/>
      <c r="N3" s="21"/>
      <c r="O3" s="22"/>
      <c r="P3" s="22"/>
    </row>
    <row r="4" spans="1:16" ht="28.5" customHeight="1" thickTop="1" thickBot="1" x14ac:dyDescent="0.25">
      <c r="A4" s="23" t="s">
        <v>3</v>
      </c>
      <c r="B4" s="122">
        <v>2018</v>
      </c>
      <c r="C4" s="122">
        <v>2019</v>
      </c>
      <c r="D4" s="122">
        <v>2020</v>
      </c>
      <c r="E4" s="122">
        <v>2021</v>
      </c>
      <c r="F4" s="122">
        <v>2022</v>
      </c>
      <c r="G4" s="254"/>
      <c r="H4" s="254"/>
      <c r="I4" s="25"/>
      <c r="J4" s="25"/>
      <c r="K4" s="25"/>
      <c r="N4" s="21"/>
      <c r="O4" s="22"/>
      <c r="P4" s="22"/>
    </row>
    <row r="5" spans="1:16" ht="16.5" customHeight="1" thickTop="1" thickBot="1" x14ac:dyDescent="0.3">
      <c r="A5" s="156" t="s">
        <v>4</v>
      </c>
      <c r="B5" s="123"/>
      <c r="C5" s="123"/>
      <c r="D5" s="123"/>
      <c r="E5" s="123"/>
      <c r="F5" s="123"/>
      <c r="G5" s="30"/>
      <c r="H5" s="31"/>
      <c r="I5" s="27"/>
      <c r="J5" s="27"/>
      <c r="K5" s="27"/>
      <c r="N5" s="21"/>
      <c r="O5" s="22"/>
      <c r="P5" s="22"/>
    </row>
    <row r="6" spans="1:16" ht="16.5" thickTop="1" thickBot="1" x14ac:dyDescent="0.25">
      <c r="A6" s="26" t="s">
        <v>5</v>
      </c>
      <c r="B6" s="180">
        <v>66</v>
      </c>
      <c r="C6" s="180">
        <v>66</v>
      </c>
      <c r="D6" s="180">
        <v>67</v>
      </c>
      <c r="E6" s="180">
        <v>68</v>
      </c>
      <c r="F6" s="180">
        <v>70</v>
      </c>
      <c r="G6" s="157">
        <f>(F6-B6)/B6</f>
        <v>6.0606060606060608E-2</v>
      </c>
      <c r="H6" s="26"/>
      <c r="I6" s="27"/>
      <c r="J6" s="27"/>
      <c r="K6" s="27"/>
      <c r="N6" s="21"/>
      <c r="O6" s="22"/>
      <c r="P6" s="22"/>
    </row>
    <row r="7" spans="1:16" ht="16.5" thickTop="1" thickBot="1" x14ac:dyDescent="0.3">
      <c r="A7" s="156" t="s">
        <v>6</v>
      </c>
      <c r="B7" s="123"/>
      <c r="C7" s="123"/>
      <c r="D7" s="123"/>
      <c r="E7" s="123"/>
      <c r="F7" s="123"/>
      <c r="G7" s="30"/>
      <c r="H7" s="31"/>
      <c r="I7" s="27"/>
      <c r="J7" s="27"/>
      <c r="K7" s="27"/>
      <c r="N7" s="21"/>
      <c r="O7" s="22"/>
      <c r="P7" s="22"/>
    </row>
    <row r="8" spans="1:16" ht="16.5" thickTop="1" thickBot="1" x14ac:dyDescent="0.25">
      <c r="A8" s="26" t="s">
        <v>7</v>
      </c>
      <c r="B8" s="180">
        <v>90</v>
      </c>
      <c r="C8" s="180">
        <v>93</v>
      </c>
      <c r="D8" s="180">
        <v>93</v>
      </c>
      <c r="E8" s="180">
        <v>91</v>
      </c>
      <c r="F8" s="180">
        <v>93</v>
      </c>
      <c r="G8" s="157">
        <f t="shared" ref="G8:G21" si="0">(F8-B8)/B8</f>
        <v>3.3333333333333333E-2</v>
      </c>
      <c r="H8" s="26"/>
      <c r="I8" s="27"/>
      <c r="J8" s="27"/>
      <c r="K8" s="27"/>
      <c r="N8" s="21"/>
      <c r="O8" s="22"/>
      <c r="P8" s="22"/>
    </row>
    <row r="9" spans="1:16" ht="16.5" thickTop="1" thickBot="1" x14ac:dyDescent="0.25">
      <c r="A9" s="26" t="s">
        <v>8</v>
      </c>
      <c r="B9" s="180">
        <v>9</v>
      </c>
      <c r="C9" s="180">
        <v>9</v>
      </c>
      <c r="D9" s="180">
        <v>8</v>
      </c>
      <c r="E9" s="180">
        <v>8</v>
      </c>
      <c r="F9" s="180">
        <v>8</v>
      </c>
      <c r="G9" s="157">
        <f t="shared" si="0"/>
        <v>-0.1111111111111111</v>
      </c>
      <c r="H9" s="26"/>
      <c r="I9" s="27"/>
      <c r="J9" s="27"/>
      <c r="K9" s="27"/>
      <c r="N9" s="21"/>
      <c r="O9" s="22"/>
      <c r="P9" s="22"/>
    </row>
    <row r="10" spans="1:16" ht="16.5" thickTop="1" thickBot="1" x14ac:dyDescent="0.25">
      <c r="A10" s="26" t="s">
        <v>9</v>
      </c>
      <c r="B10" s="180">
        <v>15</v>
      </c>
      <c r="C10" s="180">
        <v>15</v>
      </c>
      <c r="D10" s="180">
        <v>14</v>
      </c>
      <c r="E10" s="180">
        <v>14</v>
      </c>
      <c r="F10" s="180">
        <v>15</v>
      </c>
      <c r="G10" s="157">
        <f t="shared" si="0"/>
        <v>0</v>
      </c>
      <c r="H10" s="26"/>
      <c r="I10" s="27"/>
      <c r="J10" s="27"/>
      <c r="K10" s="27"/>
      <c r="N10" s="21"/>
      <c r="O10" s="22"/>
      <c r="P10" s="22"/>
    </row>
    <row r="11" spans="1:16" ht="16.5" thickTop="1" thickBot="1" x14ac:dyDescent="0.25">
      <c r="A11" s="26" t="s">
        <v>10</v>
      </c>
      <c r="B11" s="180">
        <v>55</v>
      </c>
      <c r="C11" s="180">
        <v>55</v>
      </c>
      <c r="D11" s="180">
        <v>55</v>
      </c>
      <c r="E11" s="180">
        <v>55</v>
      </c>
      <c r="F11" s="180">
        <v>55</v>
      </c>
      <c r="G11" s="157">
        <f t="shared" si="0"/>
        <v>0</v>
      </c>
      <c r="H11" s="26"/>
      <c r="I11" s="27"/>
      <c r="J11" s="27"/>
      <c r="K11" s="27"/>
      <c r="N11" s="21"/>
      <c r="O11" s="22"/>
      <c r="P11" s="22"/>
    </row>
    <row r="12" spans="1:16" ht="16.5" thickTop="1" thickBot="1" x14ac:dyDescent="0.25">
      <c r="A12" s="26" t="s">
        <v>11</v>
      </c>
      <c r="B12" s="180">
        <v>181</v>
      </c>
      <c r="C12" s="180">
        <v>177</v>
      </c>
      <c r="D12" s="180">
        <v>179</v>
      </c>
      <c r="E12" s="180">
        <v>175</v>
      </c>
      <c r="F12" s="180">
        <v>174</v>
      </c>
      <c r="G12" s="157">
        <f t="shared" si="0"/>
        <v>-3.8674033149171269E-2</v>
      </c>
      <c r="H12" s="26"/>
      <c r="I12" s="27"/>
      <c r="J12" s="27"/>
      <c r="K12" s="27"/>
      <c r="N12" s="21"/>
      <c r="O12" s="22"/>
      <c r="P12" s="22"/>
    </row>
    <row r="13" spans="1:16" ht="16.5" thickTop="1" thickBot="1" x14ac:dyDescent="0.25">
      <c r="A13" s="26" t="s">
        <v>21</v>
      </c>
      <c r="B13" s="180">
        <v>14</v>
      </c>
      <c r="C13" s="180">
        <v>14</v>
      </c>
      <c r="D13" s="180">
        <v>15</v>
      </c>
      <c r="E13" s="180">
        <v>15</v>
      </c>
      <c r="F13" s="180">
        <v>15</v>
      </c>
      <c r="G13" s="157">
        <f t="shared" si="0"/>
        <v>7.1428571428571425E-2</v>
      </c>
      <c r="H13" s="26"/>
      <c r="I13" s="27"/>
      <c r="J13" s="27"/>
      <c r="K13" s="27"/>
      <c r="N13" s="21"/>
      <c r="O13" s="22"/>
      <c r="P13" s="22"/>
    </row>
    <row r="14" spans="1:16" ht="16.5" thickTop="1" thickBot="1" x14ac:dyDescent="0.25">
      <c r="A14" s="26" t="s">
        <v>22</v>
      </c>
      <c r="B14" s="180">
        <v>9</v>
      </c>
      <c r="C14" s="180">
        <v>9</v>
      </c>
      <c r="D14" s="180">
        <v>9</v>
      </c>
      <c r="E14" s="180">
        <v>9</v>
      </c>
      <c r="F14" s="180">
        <v>9</v>
      </c>
      <c r="G14" s="157">
        <f t="shared" si="0"/>
        <v>0</v>
      </c>
      <c r="H14" s="26"/>
      <c r="I14" s="27"/>
      <c r="J14" s="27"/>
      <c r="K14" s="27"/>
      <c r="N14" s="21"/>
      <c r="O14" s="22"/>
      <c r="P14" s="22"/>
    </row>
    <row r="15" spans="1:16" ht="16.5" thickTop="1" thickBot="1" x14ac:dyDescent="0.25">
      <c r="A15" s="26" t="s">
        <v>25</v>
      </c>
      <c r="B15" s="180">
        <v>101</v>
      </c>
      <c r="C15" s="180">
        <v>101</v>
      </c>
      <c r="D15" s="180">
        <v>100</v>
      </c>
      <c r="E15" s="180">
        <v>100</v>
      </c>
      <c r="F15" s="180">
        <v>100</v>
      </c>
      <c r="G15" s="157">
        <f t="shared" si="0"/>
        <v>-9.9009900990099011E-3</v>
      </c>
      <c r="H15" s="26"/>
      <c r="I15" s="27"/>
      <c r="J15" s="27"/>
      <c r="K15" s="27"/>
      <c r="N15" s="21"/>
      <c r="O15" s="22"/>
      <c r="P15" s="22"/>
    </row>
    <row r="16" spans="1:16" ht="16.5" thickTop="1" thickBot="1" x14ac:dyDescent="0.25">
      <c r="A16" s="26" t="s">
        <v>12</v>
      </c>
      <c r="B16" s="180">
        <v>6</v>
      </c>
      <c r="C16" s="180">
        <v>6</v>
      </c>
      <c r="D16" s="180">
        <v>6</v>
      </c>
      <c r="E16" s="180">
        <v>6</v>
      </c>
      <c r="F16" s="180">
        <v>6</v>
      </c>
      <c r="G16" s="157">
        <f t="shared" si="0"/>
        <v>0</v>
      </c>
      <c r="H16" s="26"/>
      <c r="I16" s="27"/>
      <c r="J16" s="27"/>
      <c r="K16" s="27"/>
      <c r="N16" s="21"/>
      <c r="O16" s="22"/>
      <c r="P16" s="22"/>
    </row>
    <row r="17" spans="1:16" ht="16.5" thickTop="1" thickBot="1" x14ac:dyDescent="0.25">
      <c r="A17" s="26" t="s">
        <v>13</v>
      </c>
      <c r="B17" s="180">
        <v>12</v>
      </c>
      <c r="C17" s="180">
        <v>12</v>
      </c>
      <c r="D17" s="180">
        <v>12</v>
      </c>
      <c r="E17" s="180">
        <v>12</v>
      </c>
      <c r="F17" s="180">
        <v>12</v>
      </c>
      <c r="G17" s="157">
        <f t="shared" si="0"/>
        <v>0</v>
      </c>
      <c r="H17" s="26"/>
      <c r="I17" s="27"/>
      <c r="J17" s="27"/>
      <c r="K17" s="27"/>
      <c r="N17" s="21"/>
      <c r="O17" s="22"/>
      <c r="P17" s="22"/>
    </row>
    <row r="18" spans="1:16" ht="16.5" thickTop="1" thickBot="1" x14ac:dyDescent="0.25">
      <c r="A18" s="26" t="s">
        <v>24</v>
      </c>
      <c r="B18" s="180">
        <v>67</v>
      </c>
      <c r="C18" s="180">
        <v>67</v>
      </c>
      <c r="D18" s="180">
        <v>67</v>
      </c>
      <c r="E18" s="180">
        <v>66</v>
      </c>
      <c r="F18" s="180">
        <v>68</v>
      </c>
      <c r="G18" s="157">
        <f>(F18-B18)/B18</f>
        <v>1.4925373134328358E-2</v>
      </c>
      <c r="H18" s="26"/>
      <c r="I18" s="27"/>
      <c r="J18" s="27"/>
      <c r="K18" s="27"/>
      <c r="N18" s="21"/>
      <c r="O18" s="22"/>
      <c r="P18" s="22"/>
    </row>
    <row r="19" spans="1:16" ht="17.25" customHeight="1" thickTop="1" thickBot="1" x14ac:dyDescent="0.25">
      <c r="A19" s="26" t="s">
        <v>14</v>
      </c>
      <c r="B19" s="180">
        <v>82</v>
      </c>
      <c r="C19" s="180">
        <v>82</v>
      </c>
      <c r="D19" s="180">
        <v>81</v>
      </c>
      <c r="E19" s="180">
        <v>81</v>
      </c>
      <c r="F19" s="180">
        <v>84</v>
      </c>
      <c r="G19" s="157">
        <f t="shared" si="0"/>
        <v>2.4390243902439025E-2</v>
      </c>
      <c r="H19" s="26"/>
      <c r="I19" s="27"/>
      <c r="J19" s="27"/>
      <c r="K19" s="27"/>
      <c r="N19" s="21"/>
      <c r="O19" s="22"/>
      <c r="P19" s="22"/>
    </row>
    <row r="20" spans="1:16" ht="16.5" thickTop="1" thickBot="1" x14ac:dyDescent="0.25">
      <c r="A20" s="26" t="s">
        <v>15</v>
      </c>
      <c r="B20" s="180">
        <v>58</v>
      </c>
      <c r="C20" s="180">
        <v>57</v>
      </c>
      <c r="D20" s="180">
        <v>56</v>
      </c>
      <c r="E20" s="180">
        <v>56</v>
      </c>
      <c r="F20" s="180">
        <v>57</v>
      </c>
      <c r="G20" s="157">
        <f t="shared" si="0"/>
        <v>-1.7241379310344827E-2</v>
      </c>
      <c r="H20" s="26"/>
      <c r="I20" s="27"/>
      <c r="J20" s="27"/>
      <c r="K20" s="27"/>
      <c r="N20" s="21"/>
      <c r="O20" s="22"/>
      <c r="P20" s="22"/>
    </row>
    <row r="21" spans="1:16" ht="17.850000000000001" customHeight="1" thickTop="1" thickBot="1" x14ac:dyDescent="0.25">
      <c r="A21" s="26" t="s">
        <v>23</v>
      </c>
      <c r="B21" s="180">
        <v>57</v>
      </c>
      <c r="C21" s="180">
        <v>55</v>
      </c>
      <c r="D21" s="180">
        <v>55</v>
      </c>
      <c r="E21" s="180">
        <v>55</v>
      </c>
      <c r="F21" s="180">
        <v>56</v>
      </c>
      <c r="G21" s="157">
        <f t="shared" si="0"/>
        <v>-1.7543859649122806E-2</v>
      </c>
      <c r="H21" s="26"/>
      <c r="I21" s="33"/>
      <c r="J21" s="33"/>
      <c r="K21" s="33"/>
      <c r="N21" s="21"/>
      <c r="O21" s="22"/>
      <c r="P21" s="22"/>
    </row>
    <row r="22" spans="1:16" ht="16.5" thickTop="1" thickBot="1" x14ac:dyDescent="0.3">
      <c r="A22" s="156" t="s">
        <v>20</v>
      </c>
      <c r="B22" s="123"/>
      <c r="C22" s="123"/>
      <c r="D22" s="123"/>
      <c r="E22" s="123"/>
      <c r="F22" s="123"/>
      <c r="G22" s="30"/>
      <c r="H22" s="31"/>
    </row>
    <row r="23" spans="1:16" ht="15.75" thickTop="1" thickBot="1" x14ac:dyDescent="0.25">
      <c r="A23" s="26" t="s">
        <v>16</v>
      </c>
      <c r="B23" s="180">
        <v>327</v>
      </c>
      <c r="C23" s="180">
        <v>327</v>
      </c>
      <c r="D23" s="180">
        <v>325</v>
      </c>
      <c r="E23" s="180">
        <v>327</v>
      </c>
      <c r="F23" s="180">
        <v>332</v>
      </c>
      <c r="G23" s="157">
        <f>(F23-B23)/B23</f>
        <v>1.5290519877675841E-2</v>
      </c>
      <c r="H23" s="26"/>
    </row>
    <row r="24" spans="1:16" ht="15.75" thickTop="1" thickBot="1" x14ac:dyDescent="0.25">
      <c r="A24" s="26" t="s">
        <v>17</v>
      </c>
      <c r="B24" s="180">
        <v>251</v>
      </c>
      <c r="C24" s="180">
        <v>242</v>
      </c>
      <c r="D24" s="180">
        <v>240</v>
      </c>
      <c r="E24" s="180">
        <v>240</v>
      </c>
      <c r="F24" s="180">
        <v>231</v>
      </c>
      <c r="G24" s="157">
        <f>(F24-B24)/B24</f>
        <v>-7.9681274900398405E-2</v>
      </c>
      <c r="H24" s="26"/>
    </row>
    <row r="25" spans="1:16" ht="15.75" thickTop="1" thickBot="1" x14ac:dyDescent="0.25">
      <c r="A25" s="26" t="s">
        <v>18</v>
      </c>
      <c r="B25" s="180">
        <v>14</v>
      </c>
      <c r="C25" s="180">
        <v>14</v>
      </c>
      <c r="D25" s="180">
        <v>13</v>
      </c>
      <c r="E25" s="180">
        <v>13</v>
      </c>
      <c r="F25" s="180">
        <v>13</v>
      </c>
      <c r="G25" s="157">
        <f>(F25-B25)/B25</f>
        <v>-7.1428571428571425E-2</v>
      </c>
      <c r="H25" s="26"/>
    </row>
    <row r="26" spans="1:16" ht="15" thickTop="1" x14ac:dyDescent="0.2"/>
    <row r="27" spans="1:16" x14ac:dyDescent="0.2">
      <c r="A27" s="130" t="s">
        <v>199</v>
      </c>
    </row>
    <row r="29" spans="1:16" ht="16.149999999999999" customHeight="1" x14ac:dyDescent="0.2">
      <c r="A29" s="127" t="s">
        <v>259</v>
      </c>
    </row>
    <row r="30" spans="1:16" x14ac:dyDescent="0.2">
      <c r="A30" s="115" t="s">
        <v>214</v>
      </c>
    </row>
  </sheetData>
  <mergeCells count="3">
    <mergeCell ref="B3:F3"/>
    <mergeCell ref="G3:G4"/>
    <mergeCell ref="H3:H4"/>
  </mergeCells>
  <hyperlinks>
    <hyperlink ref="A2" location="TOC!A1" display="Return to Table of Contents" xr:uid="{3598CAFE-FCBD-4390-BAF7-454468BFD7E9}"/>
  </hyperlinks>
  <pageMargins left="0.25" right="0.25" top="0.75" bottom="0.75" header="0.3" footer="0.3"/>
  <pageSetup scale="90"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2.25" displayEmptyCellsAs="gap" xr2:uid="{00000000-0003-0000-1000-00005C000000}">
          <x14:colorSeries theme="4"/>
          <x14:colorNegative rgb="FFD00000"/>
          <x14:colorAxis rgb="FF000000"/>
          <x14:colorMarkers rgb="FFD00000"/>
          <x14:colorFirst rgb="FFD00000"/>
          <x14:colorLast rgb="FFD00000"/>
          <x14:colorHigh rgb="FFD00000"/>
          <x14:colorLow rgb="FFD00000"/>
          <x14:sparklines>
            <x14:sparkline>
              <xm:f>'Tab 15. # of Programs Trend'!B25:F25</xm:f>
              <xm:sqref>H25</xm:sqref>
            </x14:sparkline>
          </x14:sparklines>
        </x14:sparklineGroup>
        <x14:sparklineGroup lineWeight="2.25" displayEmptyCellsAs="gap" xr2:uid="{00000000-0003-0000-1000-00005B000000}">
          <x14:colorSeries theme="4"/>
          <x14:colorNegative rgb="FFD00000"/>
          <x14:colorAxis rgb="FF000000"/>
          <x14:colorMarkers rgb="FFD00000"/>
          <x14:colorFirst rgb="FFD00000"/>
          <x14:colorLast rgb="FFD00000"/>
          <x14:colorHigh rgb="FFD00000"/>
          <x14:colorLow rgb="FFD00000"/>
          <x14:sparklines>
            <x14:sparkline>
              <xm:f>'Tab 15. # of Programs Trend'!B24:F24</xm:f>
              <xm:sqref>H24</xm:sqref>
            </x14:sparkline>
          </x14:sparklines>
        </x14:sparklineGroup>
        <x14:sparklineGroup lineWeight="2.25" displayEmptyCellsAs="gap" xr2:uid="{00000000-0003-0000-1000-00005A000000}">
          <x14:colorSeries theme="4"/>
          <x14:colorNegative rgb="FFD00000"/>
          <x14:colorAxis rgb="FF000000"/>
          <x14:colorMarkers rgb="FFD00000"/>
          <x14:colorFirst rgb="FFD00000"/>
          <x14:colorLast rgb="FFD00000"/>
          <x14:colorHigh rgb="FFD00000"/>
          <x14:colorLow rgb="FFD00000"/>
          <x14:sparklines>
            <x14:sparkline>
              <xm:f>'Tab 15. # of Programs Trend'!B23:F23</xm:f>
              <xm:sqref>H23</xm:sqref>
            </x14:sparkline>
          </x14:sparklines>
        </x14:sparklineGroup>
        <x14:sparklineGroup lineWeight="2.25" displayEmptyCellsAs="gap" xr2:uid="{00000000-0003-0000-1000-000059000000}">
          <x14:colorSeries theme="4"/>
          <x14:colorNegative rgb="FFD00000"/>
          <x14:colorAxis rgb="FF000000"/>
          <x14:colorMarkers rgb="FFD00000"/>
          <x14:colorFirst rgb="FFD00000"/>
          <x14:colorLast rgb="FFD00000"/>
          <x14:colorHigh rgb="FFD00000"/>
          <x14:colorLow rgb="FFD00000"/>
          <x14:sparklines>
            <x14:sparkline>
              <xm:f>'Tab 15. # of Programs Trend'!B21:F21</xm:f>
              <xm:sqref>H21</xm:sqref>
            </x14:sparkline>
          </x14:sparklines>
        </x14:sparklineGroup>
        <x14:sparklineGroup lineWeight="2.25" displayEmptyCellsAs="gap" xr2:uid="{00000000-0003-0000-1000-000058000000}">
          <x14:colorSeries theme="4"/>
          <x14:colorNegative rgb="FFD00000"/>
          <x14:colorAxis rgb="FF000000"/>
          <x14:colorMarkers rgb="FF007C89"/>
          <x14:colorFirst rgb="FFD00000"/>
          <x14:colorLast rgb="FFD00000"/>
          <x14:colorHigh rgb="FFD00000"/>
          <x14:colorLow rgb="FFD00000"/>
          <x14:sparklines>
            <x14:sparkline>
              <xm:f>'Tab 15. # of Programs Trend'!B20:F20</xm:f>
              <xm:sqref>H20</xm:sqref>
            </x14:sparkline>
          </x14:sparklines>
        </x14:sparklineGroup>
        <x14:sparklineGroup lineWeight="2.25" displayEmptyCellsAs="gap" xr2:uid="{00000000-0003-0000-1000-000057000000}">
          <x14:colorSeries theme="4"/>
          <x14:colorNegative rgb="FFD00000"/>
          <x14:colorAxis rgb="FF000000"/>
          <x14:colorMarkers rgb="FF007C89"/>
          <x14:colorFirst rgb="FFD00000"/>
          <x14:colorLast rgb="FFD00000"/>
          <x14:colorHigh rgb="FFD00000"/>
          <x14:colorLow rgb="FFD00000"/>
          <x14:sparklines>
            <x14:sparkline>
              <xm:f>'Tab 15. # of Programs Trend'!B19:F19</xm:f>
              <xm:sqref>H19</xm:sqref>
            </x14:sparkline>
          </x14:sparklines>
        </x14:sparklineGroup>
        <x14:sparklineGroup lineWeight="2.25" displayEmptyCellsAs="gap" xr2:uid="{00000000-0003-0000-1000-000056000000}">
          <x14:colorSeries theme="4"/>
          <x14:colorNegative rgb="FFD00000"/>
          <x14:colorAxis rgb="FF000000"/>
          <x14:colorMarkers rgb="FF007C89"/>
          <x14:colorFirst rgb="FFD00000"/>
          <x14:colorLast rgb="FFD00000"/>
          <x14:colorHigh rgb="FFD00000"/>
          <x14:colorLow rgb="FFD00000"/>
          <x14:sparklines>
            <x14:sparkline>
              <xm:f>'Tab 15. # of Programs Trend'!B17:F17</xm:f>
              <xm:sqref>H17</xm:sqref>
            </x14:sparkline>
          </x14:sparklines>
        </x14:sparklineGroup>
        <x14:sparklineGroup lineWeight="2.25" displayEmptyCellsAs="gap" xr2:uid="{00000000-0003-0000-1000-000055000000}">
          <x14:colorSeries theme="4"/>
          <x14:colorNegative rgb="FFD00000"/>
          <x14:colorAxis rgb="FF000000"/>
          <x14:colorMarkers rgb="FF007C89"/>
          <x14:colorFirst rgb="FFD00000"/>
          <x14:colorLast rgb="FFD00000"/>
          <x14:colorHigh rgb="FFD00000"/>
          <x14:colorLow rgb="FFD00000"/>
          <x14:sparklines>
            <x14:sparkline>
              <xm:f>'Tab 15. # of Programs Trend'!B16:F16</xm:f>
              <xm:sqref>H16</xm:sqref>
            </x14:sparkline>
          </x14:sparklines>
        </x14:sparklineGroup>
        <x14:sparklineGroup lineWeight="2.25" displayEmptyCellsAs="gap" xr2:uid="{00000000-0003-0000-1000-000054000000}">
          <x14:colorSeries theme="4"/>
          <x14:colorNegative rgb="FFD00000"/>
          <x14:colorAxis rgb="FF000000"/>
          <x14:colorMarkers rgb="FF007C89"/>
          <x14:colorFirst rgb="FFD00000"/>
          <x14:colorLast rgb="FFD00000"/>
          <x14:colorHigh rgb="FFD00000"/>
          <x14:colorLow rgb="FFD00000"/>
          <x14:sparklines>
            <x14:sparkline>
              <xm:f>'Tab 15. # of Programs Trend'!B18:F18</xm:f>
              <xm:sqref>H18</xm:sqref>
            </x14:sparkline>
          </x14:sparklines>
        </x14:sparklineGroup>
        <x14:sparklineGroup lineWeight="2.25" displayEmptyCellsAs="gap" xr2:uid="{00000000-0003-0000-1000-000053000000}">
          <x14:colorSeries theme="4"/>
          <x14:colorNegative rgb="FFD00000"/>
          <x14:colorAxis rgb="FF000000"/>
          <x14:colorMarkers rgb="FF007C89"/>
          <x14:colorFirst rgb="FFD00000"/>
          <x14:colorLast rgb="FFD00000"/>
          <x14:colorHigh rgb="FFD00000"/>
          <x14:colorLow rgb="FFD00000"/>
          <x14:sparklines>
            <x14:sparkline>
              <xm:f>'Tab 15. # of Programs Trend'!B15:F15</xm:f>
              <xm:sqref>H15</xm:sqref>
            </x14:sparkline>
          </x14:sparklines>
        </x14:sparklineGroup>
        <x14:sparklineGroup lineWeight="2.25" displayEmptyCellsAs="gap" xr2:uid="{00000000-0003-0000-1000-000052000000}">
          <x14:colorSeries theme="4"/>
          <x14:colorNegative rgb="FFD00000"/>
          <x14:colorAxis rgb="FF000000"/>
          <x14:colorMarkers rgb="FF007C89"/>
          <x14:colorFirst rgb="FFD00000"/>
          <x14:colorLast rgb="FFD00000"/>
          <x14:colorHigh rgb="FFD00000"/>
          <x14:colorLow rgb="FFD00000"/>
          <x14:sparklines>
            <x14:sparkline>
              <xm:f>'Tab 15. # of Programs Trend'!B14:F14</xm:f>
              <xm:sqref>H14</xm:sqref>
            </x14:sparkline>
          </x14:sparklines>
        </x14:sparklineGroup>
        <x14:sparklineGroup lineWeight="2.25" displayEmptyCellsAs="gap" xr2:uid="{00000000-0003-0000-1000-000051000000}">
          <x14:colorSeries theme="4"/>
          <x14:colorNegative rgb="FFD00000"/>
          <x14:colorAxis rgb="FF000000"/>
          <x14:colorMarkers rgb="FF007C89"/>
          <x14:colorFirst rgb="FFD00000"/>
          <x14:colorLast rgb="FFD00000"/>
          <x14:colorHigh rgb="FFD00000"/>
          <x14:colorLow rgb="FFD00000"/>
          <x14:sparklines>
            <x14:sparkline>
              <xm:f>'Tab 15. # of Programs Trend'!B13:F13</xm:f>
              <xm:sqref>H13</xm:sqref>
            </x14:sparkline>
          </x14:sparklines>
        </x14:sparklineGroup>
        <x14:sparklineGroup lineWeight="2.25" displayEmptyCellsAs="gap" xr2:uid="{00000000-0003-0000-1000-000050000000}">
          <x14:colorSeries theme="4"/>
          <x14:colorNegative rgb="FFD00000"/>
          <x14:colorAxis rgb="FF000000"/>
          <x14:colorMarkers rgb="FF007C89"/>
          <x14:colorFirst rgb="FFD00000"/>
          <x14:colorLast rgb="FFD00000"/>
          <x14:colorHigh rgb="FFD00000"/>
          <x14:colorLow rgb="FFD00000"/>
          <x14:sparklines>
            <x14:sparkline>
              <xm:f>'Tab 15. # of Programs Trend'!B12:F12</xm:f>
              <xm:sqref>H12</xm:sqref>
            </x14:sparkline>
          </x14:sparklines>
        </x14:sparklineGroup>
        <x14:sparklineGroup lineWeight="2.25" displayEmptyCellsAs="gap" xr2:uid="{00000000-0003-0000-1000-00004F000000}">
          <x14:colorSeries theme="4"/>
          <x14:colorNegative rgb="FFD00000"/>
          <x14:colorAxis rgb="FF000000"/>
          <x14:colorMarkers rgb="FF007C89"/>
          <x14:colorFirst rgb="FFD00000"/>
          <x14:colorLast rgb="FFD00000"/>
          <x14:colorHigh rgb="FFD00000"/>
          <x14:colorLow rgb="FFD00000"/>
          <x14:sparklines>
            <x14:sparkline>
              <xm:f>'Tab 15. # of Programs Trend'!B11:F11</xm:f>
              <xm:sqref>H11</xm:sqref>
            </x14:sparkline>
          </x14:sparklines>
        </x14:sparklineGroup>
        <x14:sparklineGroup lineWeight="2.25" displayEmptyCellsAs="gap" xr2:uid="{00000000-0003-0000-1000-00004E000000}">
          <x14:colorSeries theme="4"/>
          <x14:colorNegative rgb="FFD00000"/>
          <x14:colorAxis rgb="FF000000"/>
          <x14:colorMarkers rgb="FF007C89"/>
          <x14:colorFirst rgb="FFD00000"/>
          <x14:colorLast rgb="FFD00000"/>
          <x14:colorHigh rgb="FFD00000"/>
          <x14:colorLow rgb="FFD00000"/>
          <x14:sparklines>
            <x14:sparkline>
              <xm:f>'Tab 15. # of Programs Trend'!B10:F10</xm:f>
              <xm:sqref>H10</xm:sqref>
            </x14:sparkline>
          </x14:sparklines>
        </x14:sparklineGroup>
        <x14:sparklineGroup lineWeight="2.25" displayEmptyCellsAs="gap" xr2:uid="{00000000-0003-0000-1000-00004D000000}">
          <x14:colorSeries theme="4"/>
          <x14:colorNegative rgb="FFD00000"/>
          <x14:colorAxis rgb="FF000000"/>
          <x14:colorMarkers rgb="FF007C89"/>
          <x14:colorFirst rgb="FFD00000"/>
          <x14:colorLast rgb="FFD00000"/>
          <x14:colorHigh rgb="FFD00000"/>
          <x14:colorLow rgb="FFD00000"/>
          <x14:sparklines>
            <x14:sparkline>
              <xm:f>'Tab 15. # of Programs Trend'!B9:F9</xm:f>
              <xm:sqref>H9</xm:sqref>
            </x14:sparkline>
          </x14:sparklines>
        </x14:sparklineGroup>
        <x14:sparklineGroup lineWeight="2.25" displayEmptyCellsAs="gap" xr2:uid="{00000000-0003-0000-1000-00004C000000}">
          <x14:colorSeries theme="4"/>
          <x14:colorNegative rgb="FFD00000"/>
          <x14:colorAxis rgb="FF000000"/>
          <x14:colorMarkers rgb="FF007C89"/>
          <x14:colorFirst rgb="FFD00000"/>
          <x14:colorLast rgb="FFD00000"/>
          <x14:colorHigh rgb="FFD00000"/>
          <x14:colorLow rgb="FFD00000"/>
          <x14:sparklines>
            <x14:sparkline>
              <xm:f>'Tab 15. # of Programs Trend'!B8:F8</xm:f>
              <xm:sqref>H8</xm:sqref>
            </x14:sparkline>
          </x14:sparklines>
        </x14:sparklineGroup>
        <x14:sparklineGroup lineWeight="2.25" displayEmptyCellsAs="gap" xr2:uid="{00000000-0003-0000-1000-00004B000000}">
          <x14:colorSeries theme="4"/>
          <x14:colorNegative rgb="FFD00000"/>
          <x14:colorAxis rgb="FF000000"/>
          <x14:colorMarkers rgb="FF007C89"/>
          <x14:colorFirst rgb="FFD00000"/>
          <x14:colorLast rgb="FFD00000"/>
          <x14:colorHigh rgb="FFD00000"/>
          <x14:colorLow rgb="FFD00000"/>
          <x14:sparklines>
            <x14:sparkline>
              <xm:f>'Tab 15. # of Programs Trend'!B6:F6</xm:f>
              <xm:sqref>H6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A9"/>
  <sheetViews>
    <sheetView workbookViewId="0">
      <pane ySplit="1" topLeftCell="A2" activePane="bottomLeft" state="frozen"/>
      <selection activeCell="D32" sqref="D32"/>
      <selection pane="bottomLeft"/>
    </sheetView>
  </sheetViews>
  <sheetFormatPr defaultColWidth="9.140625" defaultRowHeight="12.75" x14ac:dyDescent="0.2"/>
  <cols>
    <col min="1" max="1" width="84" style="118" customWidth="1"/>
    <col min="2" max="2" width="2.7109375" style="118" customWidth="1"/>
    <col min="3" max="16384" width="9.140625" style="118"/>
  </cols>
  <sheetData>
    <row r="1" spans="1:1" ht="24.95" customHeight="1" x14ac:dyDescent="0.2">
      <c r="A1" s="126" t="s">
        <v>201</v>
      </c>
    </row>
    <row r="2" spans="1:1" x14ac:dyDescent="0.2">
      <c r="A2" s="119"/>
    </row>
    <row r="3" spans="1:1" ht="148.15" customHeight="1" x14ac:dyDescent="0.2">
      <c r="A3" s="124" t="s">
        <v>254</v>
      </c>
    </row>
    <row r="4" spans="1:1" ht="20.100000000000001" customHeight="1" x14ac:dyDescent="0.2">
      <c r="A4" s="120"/>
    </row>
    <row r="5" spans="1:1" ht="130.5" customHeight="1" x14ac:dyDescent="0.2">
      <c r="A5" s="124" t="s">
        <v>257</v>
      </c>
    </row>
    <row r="6" spans="1:1" ht="20.100000000000001" customHeight="1" x14ac:dyDescent="0.2">
      <c r="A6" s="121"/>
    </row>
    <row r="7" spans="1:1" ht="61.5" customHeight="1" x14ac:dyDescent="0.2">
      <c r="A7" s="124" t="s">
        <v>203</v>
      </c>
    </row>
    <row r="8" spans="1:1" ht="14.25" x14ac:dyDescent="0.2">
      <c r="A8" s="125"/>
    </row>
    <row r="9" spans="1:1" ht="48" x14ac:dyDescent="0.2">
      <c r="A9" s="238" t="s">
        <v>273</v>
      </c>
    </row>
  </sheetData>
  <pageMargins left="0.25" right="0.25" top="0.75" bottom="0.75" header="0.3" footer="0.3"/>
  <pageSetup orientation="portrait" horizontalDpi="1200" verticalDpi="1200" r:id="rId1"/>
  <headerFooter>
    <oddHeader>&amp;L&amp;"Arial,Italic"Dental Education Program Enrollment and Graduates Report: 2022-23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C89"/>
    <pageSetUpPr fitToPage="1"/>
  </sheetPr>
  <dimension ref="A1:P28"/>
  <sheetViews>
    <sheetView zoomScaleNormal="100" workbookViewId="0">
      <pane ySplit="4" topLeftCell="A5" activePane="bottomLeft" state="frozen"/>
      <selection activeCell="B1" sqref="B1"/>
      <selection pane="bottomLeft" activeCell="F25" sqref="F25"/>
    </sheetView>
  </sheetViews>
  <sheetFormatPr defaultColWidth="9.140625" defaultRowHeight="15" x14ac:dyDescent="0.2"/>
  <cols>
    <col min="1" max="1" width="52.140625" style="10" customWidth="1"/>
    <col min="2" max="6" width="15" style="10" customWidth="1"/>
    <col min="7" max="11" width="12.140625" style="10" customWidth="1"/>
    <col min="12" max="13" width="9.140625" style="10"/>
    <col min="14" max="14" width="19.42578125" style="10" customWidth="1"/>
    <col min="15" max="16384" width="9.140625" style="10"/>
  </cols>
  <sheetData>
    <row r="1" spans="1:16" ht="15.75" x14ac:dyDescent="0.25">
      <c r="A1" s="17" t="s">
        <v>215</v>
      </c>
    </row>
    <row r="2" spans="1:16" ht="21.75" customHeight="1" thickBot="1" x14ac:dyDescent="0.25">
      <c r="A2" s="172" t="s">
        <v>234</v>
      </c>
    </row>
    <row r="3" spans="1:16" ht="39" customHeight="1" thickTop="1" thickBot="1" x14ac:dyDescent="0.25">
      <c r="A3" s="19"/>
      <c r="B3" s="250" t="s">
        <v>198</v>
      </c>
      <c r="C3" s="251"/>
      <c r="D3" s="251"/>
      <c r="E3" s="251"/>
      <c r="F3" s="252"/>
      <c r="G3" s="253" t="s">
        <v>213</v>
      </c>
      <c r="H3" s="253" t="s">
        <v>19</v>
      </c>
      <c r="I3" s="11"/>
      <c r="J3" s="11"/>
      <c r="K3" s="11"/>
      <c r="N3" s="12"/>
      <c r="O3" s="13"/>
      <c r="P3" s="13"/>
    </row>
    <row r="4" spans="1:16" ht="28.5" customHeight="1" thickTop="1" thickBot="1" x14ac:dyDescent="0.25">
      <c r="A4" s="23" t="s">
        <v>3</v>
      </c>
      <c r="B4" s="147" t="s">
        <v>0</v>
      </c>
      <c r="C4" s="146" t="s">
        <v>1</v>
      </c>
      <c r="D4" s="145" t="s">
        <v>2</v>
      </c>
      <c r="E4" s="145" t="s">
        <v>191</v>
      </c>
      <c r="F4" s="34" t="s">
        <v>212</v>
      </c>
      <c r="G4" s="254"/>
      <c r="H4" s="254"/>
      <c r="I4" s="14"/>
      <c r="J4" s="14"/>
      <c r="K4" s="14"/>
      <c r="N4" s="12"/>
      <c r="O4" s="13"/>
      <c r="P4" s="13"/>
    </row>
    <row r="5" spans="1:16" ht="20.100000000000001" customHeight="1" thickTop="1" thickBot="1" x14ac:dyDescent="0.25">
      <c r="A5" s="158" t="s">
        <v>4</v>
      </c>
      <c r="B5" s="35"/>
      <c r="C5" s="35"/>
      <c r="D5" s="35"/>
      <c r="E5" s="35"/>
      <c r="F5" s="35"/>
      <c r="G5" s="30"/>
      <c r="H5" s="31"/>
      <c r="I5" s="15"/>
      <c r="J5" s="15"/>
      <c r="K5" s="15"/>
      <c r="N5" s="12"/>
      <c r="O5" s="13"/>
      <c r="P5" s="13"/>
    </row>
    <row r="6" spans="1:16" ht="15" customHeight="1" thickTop="1" thickBot="1" x14ac:dyDescent="0.25">
      <c r="A6" s="26" t="s">
        <v>5</v>
      </c>
      <c r="B6" s="36">
        <v>6250</v>
      </c>
      <c r="C6" s="36">
        <v>6308</v>
      </c>
      <c r="D6" s="36">
        <v>6317</v>
      </c>
      <c r="E6" s="36">
        <v>6360</v>
      </c>
      <c r="F6" s="36">
        <v>6513</v>
      </c>
      <c r="G6" s="157">
        <f>(F6-B6)/B6</f>
        <v>4.2079999999999999E-2</v>
      </c>
      <c r="H6" s="26"/>
      <c r="I6" s="15"/>
      <c r="J6" s="15"/>
      <c r="K6" s="15"/>
      <c r="N6" s="12"/>
      <c r="O6" s="13"/>
      <c r="P6" s="13"/>
    </row>
    <row r="7" spans="1:16" ht="20.100000000000001" customHeight="1" thickTop="1" thickBot="1" x14ac:dyDescent="0.25">
      <c r="A7" s="158" t="s">
        <v>6</v>
      </c>
      <c r="B7" s="35"/>
      <c r="C7" s="35"/>
      <c r="D7" s="35"/>
      <c r="E7" s="35"/>
      <c r="F7" s="35"/>
      <c r="G7" s="30"/>
      <c r="H7" s="31"/>
      <c r="I7" s="15"/>
      <c r="J7" s="15"/>
      <c r="K7" s="15"/>
      <c r="N7" s="12"/>
      <c r="O7" s="13"/>
      <c r="P7" s="13"/>
    </row>
    <row r="8" spans="1:16" ht="15" customHeight="1" thickTop="1" thickBot="1" x14ac:dyDescent="0.25">
      <c r="A8" s="26" t="s">
        <v>7</v>
      </c>
      <c r="B8" s="36">
        <v>771</v>
      </c>
      <c r="C8" s="36">
        <v>769</v>
      </c>
      <c r="D8" s="36">
        <v>799</v>
      </c>
      <c r="E8" s="36">
        <v>790</v>
      </c>
      <c r="F8" s="36">
        <v>791</v>
      </c>
      <c r="G8" s="157">
        <f t="shared" ref="G8:G21" si="0">(F8-B8)/B8</f>
        <v>2.5940337224383919E-2</v>
      </c>
      <c r="H8" s="26"/>
      <c r="I8" s="15"/>
      <c r="J8" s="15"/>
      <c r="K8" s="15"/>
      <c r="N8" s="12"/>
      <c r="O8" s="13"/>
      <c r="P8" s="13"/>
    </row>
    <row r="9" spans="1:16" ht="15" customHeight="1" thickTop="1" thickBot="1" x14ac:dyDescent="0.25">
      <c r="A9" s="26" t="s">
        <v>8</v>
      </c>
      <c r="B9" s="36">
        <v>22</v>
      </c>
      <c r="C9" s="36">
        <v>26</v>
      </c>
      <c r="D9" s="36">
        <v>27</v>
      </c>
      <c r="E9" s="36">
        <v>28</v>
      </c>
      <c r="F9" s="36">
        <v>29</v>
      </c>
      <c r="G9" s="157">
        <f t="shared" si="0"/>
        <v>0.31818181818181818</v>
      </c>
      <c r="H9" s="26"/>
      <c r="I9" s="15"/>
      <c r="J9" s="15"/>
      <c r="K9" s="15"/>
      <c r="N9" s="12"/>
      <c r="O9" s="13"/>
      <c r="P9" s="13"/>
    </row>
    <row r="10" spans="1:16" ht="15" customHeight="1" thickTop="1" thickBot="1" x14ac:dyDescent="0.25">
      <c r="A10" s="26" t="s">
        <v>9</v>
      </c>
      <c r="B10" s="36">
        <v>38</v>
      </c>
      <c r="C10" s="36">
        <v>33</v>
      </c>
      <c r="D10" s="36">
        <v>31</v>
      </c>
      <c r="E10" s="36">
        <v>34</v>
      </c>
      <c r="F10" s="36">
        <v>33</v>
      </c>
      <c r="G10" s="157">
        <f t="shared" si="0"/>
        <v>-0.13157894736842105</v>
      </c>
      <c r="H10" s="26"/>
      <c r="I10" s="15"/>
      <c r="J10" s="15"/>
      <c r="K10" s="15"/>
      <c r="N10" s="12"/>
      <c r="O10" s="13"/>
      <c r="P10" s="13"/>
    </row>
    <row r="11" spans="1:16" ht="15" customHeight="1" thickTop="1" thickBot="1" x14ac:dyDescent="0.25">
      <c r="A11" s="26" t="s">
        <v>10</v>
      </c>
      <c r="B11" s="36">
        <v>218</v>
      </c>
      <c r="C11" s="36">
        <v>218</v>
      </c>
      <c r="D11" s="36">
        <v>222</v>
      </c>
      <c r="E11" s="36">
        <v>220</v>
      </c>
      <c r="F11" s="36">
        <v>221</v>
      </c>
      <c r="G11" s="157">
        <f t="shared" si="0"/>
        <v>1.3761467889908258E-2</v>
      </c>
      <c r="H11" s="26"/>
      <c r="I11" s="15"/>
      <c r="J11" s="15"/>
      <c r="K11" s="15"/>
      <c r="N11" s="12"/>
      <c r="O11" s="13"/>
      <c r="P11" s="13"/>
    </row>
    <row r="12" spans="1:16" ht="15" customHeight="1" thickTop="1" thickBot="1" x14ac:dyDescent="0.25">
      <c r="A12" s="26" t="s">
        <v>11</v>
      </c>
      <c r="B12" s="36">
        <v>1112</v>
      </c>
      <c r="C12" s="36">
        <v>1113</v>
      </c>
      <c r="D12" s="36">
        <v>1112</v>
      </c>
      <c r="E12" s="36">
        <v>1127</v>
      </c>
      <c r="F12" s="36">
        <v>1108</v>
      </c>
      <c r="G12" s="157">
        <f t="shared" si="0"/>
        <v>-3.5971223021582736E-3</v>
      </c>
      <c r="H12" s="26"/>
      <c r="I12" s="15"/>
      <c r="J12" s="15"/>
      <c r="K12" s="15"/>
      <c r="N12" s="12"/>
      <c r="O12" s="13"/>
      <c r="P12" s="13"/>
    </row>
    <row r="13" spans="1:16" ht="15" customHeight="1" thickTop="1" thickBot="1" x14ac:dyDescent="0.25">
      <c r="A13" s="26" t="s">
        <v>21</v>
      </c>
      <c r="B13" s="36">
        <v>20</v>
      </c>
      <c r="C13" s="36">
        <v>18</v>
      </c>
      <c r="D13" s="36">
        <v>16</v>
      </c>
      <c r="E13" s="36">
        <v>16</v>
      </c>
      <c r="F13" s="36">
        <v>17</v>
      </c>
      <c r="G13" s="157">
        <f t="shared" si="0"/>
        <v>-0.15</v>
      </c>
      <c r="H13" s="26"/>
      <c r="I13" s="15"/>
      <c r="J13" s="15"/>
      <c r="K13" s="15"/>
      <c r="N13" s="12"/>
      <c r="O13" s="13"/>
      <c r="P13" s="13"/>
    </row>
    <row r="14" spans="1:16" ht="15" customHeight="1" thickTop="1" thickBot="1" x14ac:dyDescent="0.25">
      <c r="A14" s="26" t="s">
        <v>22</v>
      </c>
      <c r="B14" s="36">
        <v>21</v>
      </c>
      <c r="C14" s="36">
        <v>18</v>
      </c>
      <c r="D14" s="36">
        <v>18</v>
      </c>
      <c r="E14" s="36">
        <v>19</v>
      </c>
      <c r="F14" s="36">
        <v>24</v>
      </c>
      <c r="G14" s="157">
        <f t="shared" si="0"/>
        <v>0.14285714285714285</v>
      </c>
      <c r="H14" s="26"/>
      <c r="I14" s="15"/>
      <c r="J14" s="15"/>
      <c r="K14" s="15"/>
      <c r="N14" s="12"/>
      <c r="O14" s="13"/>
      <c r="P14" s="13"/>
    </row>
    <row r="15" spans="1:16" ht="15" customHeight="1" thickTop="1" thickBot="1" x14ac:dyDescent="0.25">
      <c r="A15" s="26" t="s">
        <v>25</v>
      </c>
      <c r="B15" s="36">
        <v>260</v>
      </c>
      <c r="C15" s="36">
        <v>264</v>
      </c>
      <c r="D15" s="36">
        <v>259</v>
      </c>
      <c r="E15" s="36">
        <v>266</v>
      </c>
      <c r="F15" s="36">
        <v>271</v>
      </c>
      <c r="G15" s="157">
        <f t="shared" si="0"/>
        <v>4.230769230769231E-2</v>
      </c>
      <c r="H15" s="26"/>
      <c r="I15" s="15"/>
      <c r="J15" s="15"/>
      <c r="K15" s="15"/>
      <c r="N15" s="12"/>
      <c r="O15" s="13"/>
      <c r="P15" s="13"/>
    </row>
    <row r="16" spans="1:16" ht="15" customHeight="1" thickTop="1" thickBot="1" x14ac:dyDescent="0.25">
      <c r="A16" s="26" t="s">
        <v>12</v>
      </c>
      <c r="B16" s="36">
        <v>13</v>
      </c>
      <c r="C16" s="36">
        <v>14</v>
      </c>
      <c r="D16" s="36">
        <v>15</v>
      </c>
      <c r="E16" s="36">
        <v>16</v>
      </c>
      <c r="F16" s="36">
        <v>14</v>
      </c>
      <c r="G16" s="157">
        <f t="shared" si="0"/>
        <v>7.6923076923076927E-2</v>
      </c>
      <c r="H16" s="26"/>
      <c r="I16" s="15"/>
      <c r="J16" s="15"/>
      <c r="K16" s="15"/>
      <c r="N16" s="12"/>
      <c r="O16" s="13"/>
      <c r="P16" s="13"/>
    </row>
    <row r="17" spans="1:16" ht="15" customHeight="1" thickTop="1" thickBot="1" x14ac:dyDescent="0.25">
      <c r="A17" s="26" t="s">
        <v>13</v>
      </c>
      <c r="B17" s="36">
        <v>26</v>
      </c>
      <c r="C17" s="36">
        <v>24</v>
      </c>
      <c r="D17" s="36">
        <v>25</v>
      </c>
      <c r="E17" s="36">
        <v>23</v>
      </c>
      <c r="F17" s="36">
        <v>24</v>
      </c>
      <c r="G17" s="157">
        <f t="shared" si="0"/>
        <v>-7.6923076923076927E-2</v>
      </c>
      <c r="H17" s="26"/>
      <c r="I17" s="15"/>
      <c r="J17" s="15"/>
      <c r="K17" s="15"/>
      <c r="N17" s="12"/>
      <c r="O17" s="13"/>
      <c r="P17" s="13"/>
    </row>
    <row r="18" spans="1:16" ht="15" customHeight="1" thickTop="1" thickBot="1" x14ac:dyDescent="0.25">
      <c r="A18" s="26" t="s">
        <v>24</v>
      </c>
      <c r="B18" s="36">
        <v>392</v>
      </c>
      <c r="C18" s="36">
        <v>393</v>
      </c>
      <c r="D18" s="36">
        <v>393</v>
      </c>
      <c r="E18" s="36">
        <v>408</v>
      </c>
      <c r="F18" s="36">
        <v>420</v>
      </c>
      <c r="G18" s="157">
        <f>(F18-B18)/B18</f>
        <v>7.1428571428571425E-2</v>
      </c>
      <c r="H18" s="26"/>
      <c r="I18" s="15"/>
      <c r="J18" s="15"/>
      <c r="K18" s="15"/>
      <c r="N18" s="12"/>
      <c r="O18" s="13"/>
      <c r="P18" s="13"/>
    </row>
    <row r="19" spans="1:16" ht="15" customHeight="1" thickTop="1" thickBot="1" x14ac:dyDescent="0.25">
      <c r="A19" s="26" t="s">
        <v>14</v>
      </c>
      <c r="B19" s="36">
        <v>471</v>
      </c>
      <c r="C19" s="36">
        <v>479</v>
      </c>
      <c r="D19" s="36">
        <v>476</v>
      </c>
      <c r="E19" s="36">
        <v>478</v>
      </c>
      <c r="F19" s="36">
        <v>486</v>
      </c>
      <c r="G19" s="157">
        <f t="shared" si="0"/>
        <v>3.1847133757961783E-2</v>
      </c>
      <c r="H19" s="26"/>
      <c r="I19" s="15"/>
      <c r="J19" s="15"/>
      <c r="K19" s="15"/>
      <c r="N19" s="12"/>
      <c r="O19" s="13"/>
      <c r="P19" s="13"/>
    </row>
    <row r="20" spans="1:16" ht="15" customHeight="1" thickTop="1" thickBot="1" x14ac:dyDescent="0.25">
      <c r="A20" s="26" t="s">
        <v>15</v>
      </c>
      <c r="B20" s="36">
        <v>185</v>
      </c>
      <c r="C20" s="36">
        <v>192</v>
      </c>
      <c r="D20" s="36">
        <v>200</v>
      </c>
      <c r="E20" s="36">
        <v>193</v>
      </c>
      <c r="F20" s="36">
        <v>187</v>
      </c>
      <c r="G20" s="157">
        <f t="shared" si="0"/>
        <v>1.0810810810810811E-2</v>
      </c>
      <c r="H20" s="26"/>
      <c r="I20" s="15"/>
      <c r="J20" s="15"/>
      <c r="K20" s="15"/>
      <c r="N20" s="12"/>
      <c r="O20" s="13"/>
      <c r="P20" s="13"/>
    </row>
    <row r="21" spans="1:16" ht="15" customHeight="1" thickTop="1" thickBot="1" x14ac:dyDescent="0.25">
      <c r="A21" s="26" t="s">
        <v>23</v>
      </c>
      <c r="B21" s="36">
        <v>183</v>
      </c>
      <c r="C21" s="36">
        <v>173</v>
      </c>
      <c r="D21" s="36">
        <v>162</v>
      </c>
      <c r="E21" s="36">
        <v>180</v>
      </c>
      <c r="F21" s="36">
        <v>171</v>
      </c>
      <c r="G21" s="157">
        <f t="shared" si="0"/>
        <v>-6.5573770491803282E-2</v>
      </c>
      <c r="H21" s="26"/>
      <c r="I21" s="16"/>
      <c r="J21" s="16"/>
      <c r="K21" s="16"/>
      <c r="N21" s="12"/>
      <c r="O21" s="13"/>
      <c r="P21" s="13"/>
    </row>
    <row r="22" spans="1:16" ht="20.100000000000001" customHeight="1" thickTop="1" thickBot="1" x14ac:dyDescent="0.25">
      <c r="A22" s="158" t="s">
        <v>20</v>
      </c>
      <c r="B22" s="35"/>
      <c r="C22" s="35"/>
      <c r="D22" s="35"/>
      <c r="E22" s="35"/>
      <c r="F22" s="35"/>
      <c r="G22" s="30"/>
      <c r="H22" s="31"/>
    </row>
    <row r="23" spans="1:16" ht="15" customHeight="1" thickTop="1" thickBot="1" x14ac:dyDescent="0.25">
      <c r="A23" s="26" t="s">
        <v>16</v>
      </c>
      <c r="B23" s="36">
        <v>8288</v>
      </c>
      <c r="C23" s="36">
        <v>8322</v>
      </c>
      <c r="D23" s="36">
        <v>7745</v>
      </c>
      <c r="E23" s="36">
        <v>8197</v>
      </c>
      <c r="F23" s="36">
        <v>8642</v>
      </c>
      <c r="G23" s="157">
        <f>(F23-B23)/B23</f>
        <v>4.271235521235521E-2</v>
      </c>
      <c r="H23" s="26"/>
    </row>
    <row r="24" spans="1:16" ht="15" customHeight="1" thickTop="1" thickBot="1" x14ac:dyDescent="0.25">
      <c r="A24" s="26" t="s">
        <v>17</v>
      </c>
      <c r="B24" s="36">
        <v>5775</v>
      </c>
      <c r="C24" s="36">
        <v>5484</v>
      </c>
      <c r="D24" s="36">
        <v>4923</v>
      </c>
      <c r="E24" s="36">
        <v>4715</v>
      </c>
      <c r="F24" s="36">
        <v>4527</v>
      </c>
      <c r="G24" s="157">
        <f>(F24-B24)/B24</f>
        <v>-0.2161038961038961</v>
      </c>
      <c r="H24" s="26"/>
    </row>
    <row r="25" spans="1:16" ht="15" customHeight="1" thickTop="1" thickBot="1" x14ac:dyDescent="0.25">
      <c r="A25" s="26" t="s">
        <v>18</v>
      </c>
      <c r="B25" s="36">
        <v>319</v>
      </c>
      <c r="C25" s="36">
        <v>313</v>
      </c>
      <c r="D25" s="36">
        <v>253</v>
      </c>
      <c r="E25" s="36">
        <v>263</v>
      </c>
      <c r="F25" s="36">
        <v>223</v>
      </c>
      <c r="G25" s="157">
        <f>(F25-B25)/B25</f>
        <v>-0.30094043887147337</v>
      </c>
      <c r="H25" s="26"/>
    </row>
    <row r="26" spans="1:16" ht="15.75" thickTop="1" x14ac:dyDescent="0.2"/>
    <row r="27" spans="1:16" x14ac:dyDescent="0.2">
      <c r="A27" s="127" t="s">
        <v>205</v>
      </c>
      <c r="B27" s="108"/>
      <c r="C27" s="108"/>
      <c r="D27" s="108"/>
      <c r="E27" s="108"/>
      <c r="F27" s="108"/>
      <c r="G27" s="108"/>
      <c r="H27" s="108"/>
      <c r="I27" s="108"/>
    </row>
    <row r="28" spans="1:16" x14ac:dyDescent="0.2">
      <c r="A28" s="115" t="s">
        <v>214</v>
      </c>
    </row>
  </sheetData>
  <mergeCells count="3">
    <mergeCell ref="B3:F3"/>
    <mergeCell ref="G3:G4"/>
    <mergeCell ref="H3:H4"/>
  </mergeCells>
  <hyperlinks>
    <hyperlink ref="A2" location="TOC!A1" display="Return to Table of Contents" xr:uid="{CE250D04-E462-4319-B3AF-92291D03B3B1}"/>
  </hyperlinks>
  <pageMargins left="0.25" right="0.25" top="0.75" bottom="0.75" header="0.3" footer="0.3"/>
  <pageSetup scale="83"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1.5" displayEmptyCellsAs="gap" xr2:uid="{00000000-0003-0000-0200-000011000000}">
          <x14:colorSeries rgb="FF007C89"/>
          <x14:colorNegative rgb="FFD00000"/>
          <x14:colorAxis rgb="FF000000"/>
          <x14:colorMarkers rgb="FF007C89"/>
          <x14:colorFirst rgb="FFD00000"/>
          <x14:colorLast rgb="FFD00000"/>
          <x14:colorHigh rgb="FFD00000"/>
          <x14:colorLow rgb="FFD00000"/>
          <x14:sparklines>
            <x14:sparkline>
              <xm:f>'Tab 1. 1st Yr Trend'!B6:F6</xm:f>
              <xm:sqref>H6</xm:sqref>
            </x14:sparkline>
          </x14:sparklines>
        </x14:sparklineGroup>
        <x14:sparklineGroup lineWeight="1.5" displayEmptyCellsAs="gap" xr2:uid="{00000000-0003-0000-0200-000010000000}">
          <x14:colorSeries rgb="FF007C89"/>
          <x14:colorNegative rgb="FFD00000"/>
          <x14:colorAxis rgb="FF000000"/>
          <x14:colorMarkers rgb="FF007C89"/>
          <x14:colorFirst rgb="FFD00000"/>
          <x14:colorLast rgb="FFD00000"/>
          <x14:colorHigh rgb="FFD00000"/>
          <x14:colorLow rgb="FFD00000"/>
          <x14:sparklines>
            <x14:sparkline>
              <xm:f>'Tab 1. 1st Yr Trend'!B8:F8</xm:f>
              <xm:sqref>H8</xm:sqref>
            </x14:sparkline>
          </x14:sparklines>
        </x14:sparklineGroup>
        <x14:sparklineGroup lineWeight="1.5" displayEmptyCellsAs="gap" xr2:uid="{00000000-0003-0000-0200-00000F000000}">
          <x14:colorSeries rgb="FF007C89"/>
          <x14:colorNegative rgb="FFD00000"/>
          <x14:colorAxis rgb="FF000000"/>
          <x14:colorMarkers rgb="FF007C89"/>
          <x14:colorFirst rgb="FFD00000"/>
          <x14:colorLast rgb="FFD00000"/>
          <x14:colorHigh rgb="FFD00000"/>
          <x14:colorLow rgb="FFD00000"/>
          <x14:sparklines>
            <x14:sparkline>
              <xm:f>'Tab 1. 1st Yr Trend'!B9:F9</xm:f>
              <xm:sqref>H9</xm:sqref>
            </x14:sparkline>
          </x14:sparklines>
        </x14:sparklineGroup>
        <x14:sparklineGroup lineWeight="1.5" displayEmptyCellsAs="gap" xr2:uid="{00000000-0003-0000-0200-00000E000000}">
          <x14:colorSeries rgb="FF007C89"/>
          <x14:colorNegative rgb="FFD00000"/>
          <x14:colorAxis rgb="FF000000"/>
          <x14:colorMarkers rgb="FF007C89"/>
          <x14:colorFirst rgb="FFD00000"/>
          <x14:colorLast rgb="FFD00000"/>
          <x14:colorHigh rgb="FFD00000"/>
          <x14:colorLow rgb="FFD00000"/>
          <x14:sparklines>
            <x14:sparkline>
              <xm:f>'Tab 1. 1st Yr Trend'!B10:F10</xm:f>
              <xm:sqref>H10</xm:sqref>
            </x14:sparkline>
          </x14:sparklines>
        </x14:sparklineGroup>
        <x14:sparklineGroup lineWeight="1.5" displayEmptyCellsAs="gap" xr2:uid="{00000000-0003-0000-0200-00000D000000}">
          <x14:colorSeries rgb="FF007C89"/>
          <x14:colorNegative rgb="FFD00000"/>
          <x14:colorAxis rgb="FF000000"/>
          <x14:colorMarkers rgb="FF007C89"/>
          <x14:colorFirst rgb="FFD00000"/>
          <x14:colorLast rgb="FFD00000"/>
          <x14:colorHigh rgb="FFD00000"/>
          <x14:colorLow rgb="FFD00000"/>
          <x14:sparklines>
            <x14:sparkline>
              <xm:f>'Tab 1. 1st Yr Trend'!B11:F11</xm:f>
              <xm:sqref>H11</xm:sqref>
            </x14:sparkline>
          </x14:sparklines>
        </x14:sparklineGroup>
        <x14:sparklineGroup lineWeight="1.5" displayEmptyCellsAs="gap" xr2:uid="{00000000-0003-0000-0200-00000C000000}">
          <x14:colorSeries rgb="FF007C89"/>
          <x14:colorNegative rgb="FFD00000"/>
          <x14:colorAxis rgb="FF000000"/>
          <x14:colorMarkers rgb="FF007C89"/>
          <x14:colorFirst rgb="FFD00000"/>
          <x14:colorLast rgb="FFD00000"/>
          <x14:colorHigh rgb="FFD00000"/>
          <x14:colorLow rgb="FFD00000"/>
          <x14:sparklines>
            <x14:sparkline>
              <xm:f>'Tab 1. 1st Yr Trend'!B12:F12</xm:f>
              <xm:sqref>H12</xm:sqref>
            </x14:sparkline>
          </x14:sparklines>
        </x14:sparklineGroup>
        <x14:sparklineGroup lineWeight="1.5" displayEmptyCellsAs="gap" xr2:uid="{00000000-0003-0000-0200-00000B000000}">
          <x14:colorSeries rgb="FF007C89"/>
          <x14:colorNegative rgb="FFD00000"/>
          <x14:colorAxis rgb="FF000000"/>
          <x14:colorMarkers rgb="FF007C89"/>
          <x14:colorFirst rgb="FFD00000"/>
          <x14:colorLast rgb="FFD00000"/>
          <x14:colorHigh rgb="FFD00000"/>
          <x14:colorLow rgb="FFD00000"/>
          <x14:sparklines>
            <x14:sparkline>
              <xm:f>'Tab 1. 1st Yr Trend'!B13:F13</xm:f>
              <xm:sqref>H13</xm:sqref>
            </x14:sparkline>
          </x14:sparklines>
        </x14:sparklineGroup>
        <x14:sparklineGroup lineWeight="1.5" displayEmptyCellsAs="gap" xr2:uid="{00000000-0003-0000-0200-00000A000000}">
          <x14:colorSeries rgb="FF007C89"/>
          <x14:colorNegative rgb="FFD00000"/>
          <x14:colorAxis rgb="FF000000"/>
          <x14:colorMarkers rgb="FF007C89"/>
          <x14:colorFirst rgb="FFD00000"/>
          <x14:colorLast rgb="FFD00000"/>
          <x14:colorHigh rgb="FFD00000"/>
          <x14:colorLow rgb="FFD00000"/>
          <x14:sparklines>
            <x14:sparkline>
              <xm:f>'Tab 1. 1st Yr Trend'!B14:F14</xm:f>
              <xm:sqref>H14</xm:sqref>
            </x14:sparkline>
          </x14:sparklines>
        </x14:sparklineGroup>
        <x14:sparklineGroup lineWeight="1.5" displayEmptyCellsAs="gap" xr2:uid="{00000000-0003-0000-0200-000009000000}">
          <x14:colorSeries rgb="FF007C89"/>
          <x14:colorNegative rgb="FFD00000"/>
          <x14:colorAxis rgb="FF000000"/>
          <x14:colorMarkers rgb="FF007C89"/>
          <x14:colorFirst rgb="FFD00000"/>
          <x14:colorLast rgb="FFD00000"/>
          <x14:colorHigh rgb="FFD00000"/>
          <x14:colorLow rgb="FFD00000"/>
          <x14:sparklines>
            <x14:sparkline>
              <xm:f>'Tab 1. 1st Yr Trend'!B15:F15</xm:f>
              <xm:sqref>H15</xm:sqref>
            </x14:sparkline>
          </x14:sparklines>
        </x14:sparklineGroup>
        <x14:sparklineGroup lineWeight="1.5" displayEmptyCellsAs="gap" xr2:uid="{00000000-0003-0000-0200-000008000000}">
          <x14:colorSeries rgb="FF007C89"/>
          <x14:colorNegative rgb="FFD00000"/>
          <x14:colorAxis rgb="FF000000"/>
          <x14:colorMarkers rgb="FF007C89"/>
          <x14:colorFirst rgb="FFD00000"/>
          <x14:colorLast rgb="FFD00000"/>
          <x14:colorHigh rgb="FFD00000"/>
          <x14:colorLow rgb="FFD00000"/>
          <x14:sparklines>
            <x14:sparkline>
              <xm:f>'Tab 1. 1st Yr Trend'!B18:F18</xm:f>
              <xm:sqref>H18</xm:sqref>
            </x14:sparkline>
          </x14:sparklines>
        </x14:sparklineGroup>
        <x14:sparklineGroup lineWeight="1.5" displayEmptyCellsAs="gap" xr2:uid="{00000000-0003-0000-0200-000007000000}">
          <x14:colorSeries rgb="FF007C89"/>
          <x14:colorNegative rgb="FFD00000"/>
          <x14:colorAxis rgb="FF000000"/>
          <x14:colorMarkers rgb="FF007C89"/>
          <x14:colorFirst rgb="FFD00000"/>
          <x14:colorLast rgb="FFD00000"/>
          <x14:colorHigh rgb="FFD00000"/>
          <x14:colorLow rgb="FFD00000"/>
          <x14:sparklines>
            <x14:sparkline>
              <xm:f>'Tab 1. 1st Yr Trend'!B16:F16</xm:f>
              <xm:sqref>H16</xm:sqref>
            </x14:sparkline>
          </x14:sparklines>
        </x14:sparklineGroup>
        <x14:sparklineGroup lineWeight="1.5" displayEmptyCellsAs="gap" xr2:uid="{00000000-0003-0000-0200-000006000000}">
          <x14:colorSeries rgb="FF007C89"/>
          <x14:colorNegative rgb="FFD00000"/>
          <x14:colorAxis rgb="FF000000"/>
          <x14:colorMarkers rgb="FF007C89"/>
          <x14:colorFirst rgb="FFD00000"/>
          <x14:colorLast rgb="FFD00000"/>
          <x14:colorHigh rgb="FFD00000"/>
          <x14:colorLow rgb="FFD00000"/>
          <x14:sparklines>
            <x14:sparkline>
              <xm:f>'Tab 1. 1st Yr Trend'!B17:F17</xm:f>
              <xm:sqref>H17</xm:sqref>
            </x14:sparkline>
          </x14:sparklines>
        </x14:sparklineGroup>
        <x14:sparklineGroup lineWeight="1.5" displayEmptyCellsAs="gap" xr2:uid="{00000000-0003-0000-0200-000005000000}">
          <x14:colorSeries rgb="FF007C89"/>
          <x14:colorNegative rgb="FFD00000"/>
          <x14:colorAxis rgb="FF000000"/>
          <x14:colorMarkers rgb="FF007C89"/>
          <x14:colorFirst rgb="FFD00000"/>
          <x14:colorLast rgb="FFD00000"/>
          <x14:colorHigh rgb="FFD00000"/>
          <x14:colorLow rgb="FFD00000"/>
          <x14:sparklines>
            <x14:sparkline>
              <xm:f>'Tab 1. 1st Yr Trend'!B19:F19</xm:f>
              <xm:sqref>H19</xm:sqref>
            </x14:sparkline>
          </x14:sparklines>
        </x14:sparklineGroup>
        <x14:sparklineGroup lineWeight="1.5" displayEmptyCellsAs="gap" xr2:uid="{00000000-0003-0000-0200-000004000000}">
          <x14:colorSeries rgb="FF007C89"/>
          <x14:colorNegative rgb="FFD00000"/>
          <x14:colorAxis rgb="FF000000"/>
          <x14:colorMarkers rgb="FF007C89"/>
          <x14:colorFirst rgb="FFD00000"/>
          <x14:colorLast rgb="FFD00000"/>
          <x14:colorHigh rgb="FFD00000"/>
          <x14:colorLow rgb="FFD00000"/>
          <x14:sparklines>
            <x14:sparkline>
              <xm:f>'Tab 1. 1st Yr Trend'!B20:F20</xm:f>
              <xm:sqref>H20</xm:sqref>
            </x14:sparkline>
          </x14:sparklines>
        </x14:sparklineGroup>
        <x14:sparklineGroup lineWeight="1.5" displayEmptyCellsAs="gap" xr2:uid="{00000000-0003-0000-0200-000003000000}">
          <x14:colorSeries rgb="FF007C89"/>
          <x14:colorNegative rgb="FFD00000"/>
          <x14:colorAxis rgb="FF000000"/>
          <x14:colorMarkers rgb="FFD00000"/>
          <x14:colorFirst rgb="FFD00000"/>
          <x14:colorLast rgb="FFD00000"/>
          <x14:colorHigh rgb="FFD00000"/>
          <x14:colorLow rgb="FFD00000"/>
          <x14:sparklines>
            <x14:sparkline>
              <xm:f>'Tab 1. 1st Yr Trend'!B21:F21</xm:f>
              <xm:sqref>H21</xm:sqref>
            </x14:sparkline>
          </x14:sparklines>
        </x14:sparklineGroup>
        <x14:sparklineGroup lineWeight="1.5" displayEmptyCellsAs="gap" xr2:uid="{00000000-0003-0000-0200-000002000000}">
          <x14:colorSeries rgb="FF007C89"/>
          <x14:colorNegative rgb="FFD00000"/>
          <x14:colorAxis rgb="FF000000"/>
          <x14:colorMarkers rgb="FFD00000"/>
          <x14:colorFirst rgb="FFD00000"/>
          <x14:colorLast rgb="FFD00000"/>
          <x14:colorHigh rgb="FFD00000"/>
          <x14:colorLow rgb="FFD00000"/>
          <x14:sparklines>
            <x14:sparkline>
              <xm:f>'Tab 1. 1st Yr Trend'!B23:F23</xm:f>
              <xm:sqref>H23</xm:sqref>
            </x14:sparkline>
          </x14:sparklines>
        </x14:sparklineGroup>
        <x14:sparklineGroup lineWeight="1.5" displayEmptyCellsAs="gap" xr2:uid="{00000000-0003-0000-0200-000001000000}">
          <x14:colorSeries rgb="FF007C89"/>
          <x14:colorNegative rgb="FFD00000"/>
          <x14:colorAxis rgb="FF000000"/>
          <x14:colorMarkers rgb="FFD00000"/>
          <x14:colorFirst rgb="FFD00000"/>
          <x14:colorLast rgb="FFD00000"/>
          <x14:colorHigh rgb="FFD00000"/>
          <x14:colorLow rgb="FFD00000"/>
          <x14:sparklines>
            <x14:sparkline>
              <xm:f>'Tab 1. 1st Yr Trend'!B24:F24</xm:f>
              <xm:sqref>H24</xm:sqref>
            </x14:sparkline>
          </x14:sparklines>
        </x14:sparklineGroup>
        <x14:sparklineGroup lineWeight="1.5" displayEmptyCellsAs="gap" xr2:uid="{00000000-0003-0000-0200-000000000000}">
          <x14:colorSeries rgb="FF007C89"/>
          <x14:colorNegative rgb="FFD00000"/>
          <x14:colorAxis rgb="FF000000"/>
          <x14:colorMarkers rgb="FFD00000"/>
          <x14:colorFirst rgb="FFD00000"/>
          <x14:colorLast rgb="FFD00000"/>
          <x14:colorHigh rgb="FFD00000"/>
          <x14:colorLow rgb="FFD00000"/>
          <x14:sparklines>
            <x14:sparkline>
              <xm:f>'Tab 1. 1st Yr Trend'!B25:F25</xm:f>
              <xm:sqref>H25</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C89"/>
    <pageSetUpPr fitToPage="1"/>
  </sheetPr>
  <dimension ref="A1:O17"/>
  <sheetViews>
    <sheetView workbookViewId="0">
      <pane ySplit="4" topLeftCell="A9" activePane="bottomLeft" state="frozen"/>
      <selection pane="bottomLeft" activeCell="B14" sqref="B14"/>
    </sheetView>
  </sheetViews>
  <sheetFormatPr defaultColWidth="9.140625" defaultRowHeight="15" x14ac:dyDescent="0.2"/>
  <cols>
    <col min="1" max="1" width="52.140625" style="10" customWidth="1"/>
    <col min="2" max="6" width="15" style="10" customWidth="1"/>
    <col min="7" max="10" width="12.140625" style="10" customWidth="1"/>
    <col min="11" max="12" width="9.140625" style="10"/>
    <col min="13" max="13" width="19.42578125" style="10" customWidth="1"/>
    <col min="14" max="16384" width="9.140625" style="10"/>
  </cols>
  <sheetData>
    <row r="1" spans="1:15" ht="15.6" customHeight="1" x14ac:dyDescent="0.25">
      <c r="A1" s="17" t="s">
        <v>216</v>
      </c>
    </row>
    <row r="2" spans="1:15" ht="15.75" thickBot="1" x14ac:dyDescent="0.25">
      <c r="A2" s="125" t="s">
        <v>234</v>
      </c>
    </row>
    <row r="3" spans="1:15" ht="48" customHeight="1" thickTop="1" thickBot="1" x14ac:dyDescent="0.25">
      <c r="A3" s="19"/>
      <c r="B3" s="250" t="s">
        <v>258</v>
      </c>
      <c r="C3" s="251"/>
      <c r="D3" s="251"/>
      <c r="E3" s="251"/>
      <c r="F3" s="252"/>
      <c r="G3" s="253" t="s">
        <v>19</v>
      </c>
      <c r="H3" s="11"/>
      <c r="I3" s="11"/>
      <c r="J3" s="11"/>
      <c r="M3" s="12"/>
      <c r="N3" s="13"/>
      <c r="O3" s="13"/>
    </row>
    <row r="4" spans="1:15" ht="17.25" thickTop="1" thickBot="1" x14ac:dyDescent="0.25">
      <c r="A4" s="23"/>
      <c r="B4" s="133" t="s">
        <v>0</v>
      </c>
      <c r="C4" s="133" t="s">
        <v>1</v>
      </c>
      <c r="D4" s="132" t="s">
        <v>2</v>
      </c>
      <c r="E4" s="131" t="s">
        <v>191</v>
      </c>
      <c r="F4" s="131" t="s">
        <v>212</v>
      </c>
      <c r="G4" s="254"/>
      <c r="H4" s="14"/>
      <c r="I4" s="14"/>
      <c r="J4" s="14"/>
      <c r="M4" s="12"/>
      <c r="N4" s="13"/>
      <c r="O4" s="13"/>
    </row>
    <row r="5" spans="1:15" ht="20.100000000000001" customHeight="1" thickTop="1" thickBot="1" x14ac:dyDescent="0.25">
      <c r="A5" s="158" t="s">
        <v>206</v>
      </c>
      <c r="B5" s="139"/>
      <c r="C5" s="139"/>
      <c r="D5" s="139"/>
      <c r="E5" s="139"/>
      <c r="F5" s="139"/>
      <c r="G5" s="140"/>
      <c r="H5" s="15"/>
      <c r="I5" s="15"/>
      <c r="J5" s="15"/>
      <c r="M5" s="12"/>
      <c r="N5" s="13"/>
      <c r="O5" s="13"/>
    </row>
    <row r="6" spans="1:15" ht="17.25" thickTop="1" thickBot="1" x14ac:dyDescent="0.25">
      <c r="A6" s="138" t="s">
        <v>39</v>
      </c>
      <c r="B6" s="141">
        <v>50.8</v>
      </c>
      <c r="C6" s="141">
        <v>52.5</v>
      </c>
      <c r="D6" s="141">
        <v>53.9</v>
      </c>
      <c r="E6" s="141">
        <v>55.676100628930811</v>
      </c>
      <c r="F6" s="141">
        <v>56.4</v>
      </c>
      <c r="G6" s="138"/>
      <c r="H6" s="15"/>
      <c r="I6" s="15"/>
      <c r="J6" s="15"/>
      <c r="M6" s="12"/>
      <c r="N6" s="13"/>
      <c r="O6" s="13"/>
    </row>
    <row r="7" spans="1:15" ht="20.100000000000001" customHeight="1" thickTop="1" thickBot="1" x14ac:dyDescent="0.25">
      <c r="A7" s="158" t="s">
        <v>207</v>
      </c>
      <c r="B7" s="139"/>
      <c r="C7" s="139"/>
      <c r="D7" s="139"/>
      <c r="E7" s="139"/>
      <c r="F7" s="139"/>
      <c r="G7" s="140"/>
      <c r="H7" s="15"/>
      <c r="I7" s="15"/>
      <c r="J7" s="15"/>
      <c r="M7" s="12"/>
      <c r="N7" s="13"/>
      <c r="O7" s="13"/>
    </row>
    <row r="8" spans="1:15" ht="17.25" thickTop="1" thickBot="1" x14ac:dyDescent="0.25">
      <c r="A8" s="138" t="s">
        <v>145</v>
      </c>
      <c r="B8" s="141">
        <v>50.1</v>
      </c>
      <c r="C8" s="141">
        <v>50.9</v>
      </c>
      <c r="D8" s="141">
        <v>49.3</v>
      </c>
      <c r="E8" s="141">
        <v>49.5</v>
      </c>
      <c r="F8" s="141">
        <v>47.8</v>
      </c>
      <c r="G8" s="138"/>
      <c r="H8" s="15"/>
      <c r="I8" s="15"/>
      <c r="J8" s="15"/>
      <c r="M8" s="12"/>
      <c r="N8" s="13"/>
      <c r="O8" s="13"/>
    </row>
    <row r="9" spans="1:15" ht="17.25" thickTop="1" thickBot="1" x14ac:dyDescent="0.25">
      <c r="A9" s="138" t="s">
        <v>146</v>
      </c>
      <c r="B9" s="141">
        <v>5.7</v>
      </c>
      <c r="C9" s="141">
        <v>6.1</v>
      </c>
      <c r="D9" s="141">
        <v>6.2</v>
      </c>
      <c r="E9" s="141">
        <v>7.3</v>
      </c>
      <c r="F9" s="141">
        <v>7.1</v>
      </c>
      <c r="G9" s="138"/>
      <c r="H9" s="15"/>
      <c r="I9" s="15"/>
      <c r="J9" s="15"/>
      <c r="M9" s="12"/>
      <c r="N9" s="13"/>
      <c r="O9" s="13"/>
    </row>
    <row r="10" spans="1:15" ht="17.25" thickTop="1" thickBot="1" x14ac:dyDescent="0.25">
      <c r="A10" s="138" t="s">
        <v>147</v>
      </c>
      <c r="B10" s="141">
        <v>9.5</v>
      </c>
      <c r="C10" s="141">
        <v>9.6999999999999993</v>
      </c>
      <c r="D10" s="141">
        <v>10.5</v>
      </c>
      <c r="E10" s="141">
        <v>10.7</v>
      </c>
      <c r="F10" s="141">
        <v>9.8000000000000007</v>
      </c>
      <c r="G10" s="138"/>
      <c r="H10" s="15"/>
      <c r="I10" s="15"/>
      <c r="J10" s="15"/>
      <c r="M10" s="12"/>
      <c r="N10" s="13"/>
      <c r="O10" s="13"/>
    </row>
    <row r="11" spans="1:15" ht="17.25" thickTop="1" thickBot="1" x14ac:dyDescent="0.25">
      <c r="A11" s="138" t="s">
        <v>30</v>
      </c>
      <c r="B11" s="141">
        <v>23.6</v>
      </c>
      <c r="C11" s="141">
        <v>23.6</v>
      </c>
      <c r="D11" s="141">
        <v>23.4</v>
      </c>
      <c r="E11" s="141">
        <v>22.4</v>
      </c>
      <c r="F11" s="141">
        <v>25.2</v>
      </c>
      <c r="G11" s="138"/>
      <c r="H11" s="15"/>
      <c r="I11" s="15"/>
      <c r="J11" s="15"/>
      <c r="M11" s="12"/>
      <c r="N11" s="13"/>
      <c r="O11" s="13"/>
    </row>
    <row r="12" spans="1:15" ht="17.25" thickTop="1" thickBot="1" x14ac:dyDescent="0.25">
      <c r="A12" s="138" t="s">
        <v>208</v>
      </c>
      <c r="B12" s="141">
        <v>4.2</v>
      </c>
      <c r="C12" s="141">
        <v>4</v>
      </c>
      <c r="D12" s="141">
        <v>3.8</v>
      </c>
      <c r="E12" s="141">
        <v>4.3</v>
      </c>
      <c r="F12" s="141">
        <v>4.3</v>
      </c>
      <c r="G12" s="138"/>
      <c r="H12" s="15"/>
      <c r="I12" s="15"/>
      <c r="J12" s="15"/>
      <c r="M12" s="12"/>
      <c r="N12" s="13"/>
      <c r="O12" s="13"/>
    </row>
    <row r="13" spans="1:15" ht="17.25" thickTop="1" thickBot="1" x14ac:dyDescent="0.25">
      <c r="A13" s="138" t="s">
        <v>209</v>
      </c>
      <c r="B13" s="141">
        <v>7</v>
      </c>
      <c r="C13" s="141">
        <v>5.8</v>
      </c>
      <c r="D13" s="141">
        <v>6.6999999999999993</v>
      </c>
      <c r="E13" s="141">
        <v>5.8</v>
      </c>
      <c r="F13" s="141">
        <v>5.9</v>
      </c>
      <c r="G13" s="138"/>
      <c r="H13" s="15"/>
      <c r="I13" s="15"/>
      <c r="J13" s="15"/>
      <c r="M13" s="12"/>
      <c r="N13" s="13"/>
      <c r="O13" s="13"/>
    </row>
    <row r="14" spans="1:15" ht="15.75" thickTop="1" x14ac:dyDescent="0.2">
      <c r="A14" s="110" t="s">
        <v>263</v>
      </c>
    </row>
    <row r="15" spans="1:15" x14ac:dyDescent="0.2">
      <c r="B15" s="108"/>
      <c r="C15" s="108"/>
      <c r="D15" s="108"/>
      <c r="E15" s="108"/>
      <c r="F15" s="108"/>
      <c r="G15" s="108"/>
      <c r="H15" s="108"/>
    </row>
    <row r="16" spans="1:15" x14ac:dyDescent="0.2">
      <c r="A16" s="127" t="s">
        <v>260</v>
      </c>
    </row>
    <row r="17" spans="1:1" x14ac:dyDescent="0.2">
      <c r="A17" s="115" t="s">
        <v>214</v>
      </c>
    </row>
  </sheetData>
  <mergeCells count="2">
    <mergeCell ref="B3:F3"/>
    <mergeCell ref="G3:G4"/>
  </mergeCells>
  <hyperlinks>
    <hyperlink ref="A2" location="TOC!A1" display="Return to Table of Contents" xr:uid="{05AAE764-AE76-429E-A81D-3CCDAF6EB99B}"/>
  </hyperlinks>
  <pageMargins left="0.25" right="0.25" top="0.75" bottom="0.75" header="0.3" footer="0.3"/>
  <pageSetup scale="98"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1.5" displayEmptyCellsAs="gap" xr2:uid="{00000000-0003-0000-0300-000016000000}">
          <x14:colorSeries rgb="FF007C89"/>
          <x14:colorNegative rgb="FFD00000"/>
          <x14:colorAxis rgb="FF000000"/>
          <x14:colorMarkers rgb="FF007C89"/>
          <x14:colorFirst rgb="FFD00000"/>
          <x14:colorLast rgb="FFD00000"/>
          <x14:colorHigh rgb="FFD00000"/>
          <x14:colorLow rgb="FFD00000"/>
          <x14:sparklines>
            <x14:sparkline>
              <xm:f>'Tab 2. Predoc 1st Yr Trend'!B9:F9</xm:f>
              <xm:sqref>G9</xm:sqref>
            </x14:sparkline>
          </x14:sparklines>
        </x14:sparklineGroup>
        <x14:sparklineGroup lineWeight="1.5" displayEmptyCellsAs="gap" xr2:uid="{00000000-0003-0000-0300-000015000000}">
          <x14:colorSeries rgb="FF007C89"/>
          <x14:colorNegative rgb="FFD00000"/>
          <x14:colorAxis rgb="FF000000"/>
          <x14:colorMarkers rgb="FF007C89"/>
          <x14:colorFirst rgb="FFD00000"/>
          <x14:colorLast rgb="FFD00000"/>
          <x14:colorHigh rgb="FFD00000"/>
          <x14:colorLow rgb="FFD00000"/>
          <x14:sparklines>
            <x14:sparkline>
              <xm:f>'Tab 2. Predoc 1st Yr Trend'!B10:F10</xm:f>
              <xm:sqref>G10</xm:sqref>
            </x14:sparkline>
          </x14:sparklines>
        </x14:sparklineGroup>
        <x14:sparklineGroup lineWeight="1.5" displayEmptyCellsAs="gap" xr2:uid="{00000000-0003-0000-0300-000014000000}">
          <x14:colorSeries rgb="FF007C89"/>
          <x14:colorNegative rgb="FFD00000"/>
          <x14:colorAxis rgb="FF000000"/>
          <x14:colorMarkers rgb="FF007C89"/>
          <x14:colorFirst rgb="FFD00000"/>
          <x14:colorLast rgb="FFD00000"/>
          <x14:colorHigh rgb="FFD00000"/>
          <x14:colorLow rgb="FFD00000"/>
          <x14:sparklines>
            <x14:sparkline>
              <xm:f>'Tab 2. Predoc 1st Yr Trend'!B11:F11</xm:f>
              <xm:sqref>G11</xm:sqref>
            </x14:sparkline>
          </x14:sparklines>
        </x14:sparklineGroup>
        <x14:sparklineGroup lineWeight="1.5" displayEmptyCellsAs="gap" xr2:uid="{00000000-0003-0000-0300-000013000000}">
          <x14:colorSeries rgb="FF007C89"/>
          <x14:colorNegative rgb="FFD00000"/>
          <x14:colorAxis rgb="FF000000"/>
          <x14:colorMarkers rgb="FF007C89"/>
          <x14:colorFirst rgb="FFD00000"/>
          <x14:colorLast rgb="FFD00000"/>
          <x14:colorHigh rgb="FFD00000"/>
          <x14:colorLow rgb="FFD00000"/>
          <x14:sparklines>
            <x14:sparkline>
              <xm:f>'Tab 2. Predoc 1st Yr Trend'!B12:F12</xm:f>
              <xm:sqref>G12</xm:sqref>
            </x14:sparkline>
          </x14:sparklines>
        </x14:sparklineGroup>
        <x14:sparklineGroup lineWeight="1.5" displayEmptyCellsAs="gap" xr2:uid="{00000000-0003-0000-0300-000012000000}">
          <x14:colorSeries rgb="FF007C89"/>
          <x14:colorNegative rgb="FFD00000"/>
          <x14:colorAxis rgb="FF000000"/>
          <x14:colorMarkers rgb="FF007C89"/>
          <x14:colorFirst rgb="FFD00000"/>
          <x14:colorLast rgb="FFD00000"/>
          <x14:colorHigh rgb="FFD00000"/>
          <x14:colorLow rgb="FFD00000"/>
          <x14:sparklines>
            <x14:sparkline>
              <xm:f>'Tab 2. Predoc 1st Yr Trend'!B13:F13</xm:f>
              <xm:sqref>G13</xm:sqref>
            </x14:sparkline>
          </x14:sparklines>
        </x14:sparklineGroup>
        <x14:sparklineGroup lineWeight="1.5" displayEmptyCellsAs="gap" xr2:uid="{00000000-0003-0000-0300-000018000000}">
          <x14:colorSeries rgb="FF007C89"/>
          <x14:colorNegative rgb="FFD00000"/>
          <x14:colorAxis rgb="FF000000"/>
          <x14:colorMarkers rgb="FF007C89"/>
          <x14:colorFirst rgb="FFD00000"/>
          <x14:colorLast rgb="FFD00000"/>
          <x14:colorHigh rgb="FFD00000"/>
          <x14:colorLow rgb="FFD00000"/>
          <x14:sparklines>
            <x14:sparkline>
              <xm:f>'Tab 2. Predoc 1st Yr Trend'!B6:F6</xm:f>
              <xm:sqref>G6</xm:sqref>
            </x14:sparkline>
          </x14:sparklines>
        </x14:sparklineGroup>
        <x14:sparklineGroup lineWeight="1.5" displayEmptyCellsAs="gap" xr2:uid="{00000000-0003-0000-0300-000017000000}">
          <x14:colorSeries rgb="FF007C89"/>
          <x14:colorNegative rgb="FFD00000"/>
          <x14:colorAxis rgb="FF000000"/>
          <x14:colorMarkers rgb="FF007C89"/>
          <x14:colorFirst rgb="FFD00000"/>
          <x14:colorLast rgb="FFD00000"/>
          <x14:colorHigh rgb="FFD00000"/>
          <x14:colorLow rgb="FFD00000"/>
          <x14:sparklines>
            <x14:sparkline>
              <xm:f>'Tab 2. Predoc 1st Yr Trend'!B8:F8</xm:f>
              <xm:sqref>G8</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452C-7C38-423F-93ED-CA876EFB1FEC}">
  <sheetPr>
    <tabColor rgb="FF007C89"/>
    <pageSetUpPr fitToPage="1"/>
  </sheetPr>
  <dimension ref="A1:AU83"/>
  <sheetViews>
    <sheetView zoomScaleNormal="100" workbookViewId="0">
      <pane xSplit="3" ySplit="4" topLeftCell="D5" activePane="bottomRight" state="frozen"/>
      <selection activeCell="D32" sqref="D32"/>
      <selection pane="topRight" activeCell="D32" sqref="D32"/>
      <selection pane="bottomLeft" activeCell="D32" sqref="D32"/>
      <selection pane="bottomRight" sqref="A1:C1"/>
    </sheetView>
  </sheetViews>
  <sheetFormatPr defaultColWidth="9.140625" defaultRowHeight="14.25" x14ac:dyDescent="0.2"/>
  <cols>
    <col min="1" max="1" width="11.42578125" style="37" customWidth="1"/>
    <col min="2" max="2" width="63" style="37" customWidth="1"/>
    <col min="3" max="3" width="25.85546875" style="37" customWidth="1"/>
    <col min="4" max="10" width="9.42578125" style="37" customWidth="1"/>
    <col min="11" max="11" width="9.42578125" style="216" customWidth="1"/>
    <col min="12" max="14" width="9.42578125" style="37" customWidth="1"/>
    <col min="15" max="15" width="9.42578125" style="216" customWidth="1"/>
    <col min="16" max="18" width="9.42578125" style="37" customWidth="1"/>
    <col min="19" max="19" width="9.42578125" style="216" customWidth="1"/>
    <col min="20" max="22" width="9.42578125" style="37" customWidth="1"/>
    <col min="23" max="23" width="9.42578125" style="216" customWidth="1"/>
    <col min="24" max="26" width="9.42578125" style="37" customWidth="1"/>
    <col min="27" max="27" width="9.42578125" style="216" customWidth="1"/>
    <col min="28" max="30" width="9.42578125" style="37" customWidth="1"/>
    <col min="31" max="31" width="9.42578125" style="216" customWidth="1"/>
    <col min="32" max="34" width="9.42578125" style="37" customWidth="1"/>
    <col min="35" max="35" width="9.42578125" style="216" customWidth="1"/>
    <col min="36" max="38" width="9.42578125" style="37" customWidth="1"/>
    <col min="39" max="39" width="9.42578125" style="216" customWidth="1"/>
    <col min="40" max="42" width="9.42578125" style="37" customWidth="1"/>
    <col min="43" max="43" width="9.42578125" style="216" customWidth="1"/>
    <col min="44" max="16384" width="9.140625" style="37"/>
  </cols>
  <sheetData>
    <row r="1" spans="1:47" ht="18.600000000000001" customHeight="1" x14ac:dyDescent="0.2">
      <c r="A1" s="259" t="s">
        <v>256</v>
      </c>
      <c r="B1" s="259"/>
      <c r="C1" s="259"/>
    </row>
    <row r="2" spans="1:47" ht="15.75" customHeight="1" thickBot="1" x14ac:dyDescent="0.25">
      <c r="A2" s="263" t="s">
        <v>234</v>
      </c>
      <c r="B2" s="263"/>
    </row>
    <row r="3" spans="1:47" ht="60" customHeight="1" x14ac:dyDescent="0.25">
      <c r="A3" s="260"/>
      <c r="B3" s="255"/>
      <c r="C3" s="187"/>
      <c r="D3" s="255" t="s">
        <v>26</v>
      </c>
      <c r="E3" s="255"/>
      <c r="F3" s="255"/>
      <c r="G3" s="255"/>
      <c r="H3" s="255" t="s">
        <v>27</v>
      </c>
      <c r="I3" s="255"/>
      <c r="J3" s="255"/>
      <c r="K3" s="255"/>
      <c r="L3" s="255" t="s">
        <v>28</v>
      </c>
      <c r="M3" s="255"/>
      <c r="N3" s="255"/>
      <c r="O3" s="255"/>
      <c r="P3" s="255" t="s">
        <v>29</v>
      </c>
      <c r="Q3" s="255"/>
      <c r="R3" s="255"/>
      <c r="S3" s="255"/>
      <c r="T3" s="255" t="s">
        <v>30</v>
      </c>
      <c r="U3" s="255"/>
      <c r="V3" s="255"/>
      <c r="W3" s="255"/>
      <c r="X3" s="255" t="s">
        <v>31</v>
      </c>
      <c r="Y3" s="255"/>
      <c r="Z3" s="255"/>
      <c r="AA3" s="255"/>
      <c r="AB3" s="255" t="s">
        <v>32</v>
      </c>
      <c r="AC3" s="255"/>
      <c r="AD3" s="255"/>
      <c r="AE3" s="255"/>
      <c r="AF3" s="255" t="s">
        <v>33</v>
      </c>
      <c r="AG3" s="255"/>
      <c r="AH3" s="255"/>
      <c r="AI3" s="255"/>
      <c r="AJ3" s="255" t="s">
        <v>34</v>
      </c>
      <c r="AK3" s="255"/>
      <c r="AL3" s="255"/>
      <c r="AM3" s="255"/>
      <c r="AN3" s="256" t="s">
        <v>35</v>
      </c>
      <c r="AO3" s="257"/>
      <c r="AP3" s="257"/>
      <c r="AQ3" s="258"/>
    </row>
    <row r="4" spans="1:47" ht="30.75" customHeight="1" x14ac:dyDescent="0.2">
      <c r="A4" s="234" t="s">
        <v>36</v>
      </c>
      <c r="B4" s="235" t="s">
        <v>37</v>
      </c>
      <c r="C4" s="128" t="s">
        <v>186</v>
      </c>
      <c r="D4" s="38" t="s">
        <v>38</v>
      </c>
      <c r="E4" s="217" t="s">
        <v>39</v>
      </c>
      <c r="F4" s="217" t="s">
        <v>208</v>
      </c>
      <c r="G4" s="218" t="s">
        <v>40</v>
      </c>
      <c r="H4" s="38" t="s">
        <v>38</v>
      </c>
      <c r="I4" s="217" t="s">
        <v>39</v>
      </c>
      <c r="J4" s="217" t="s">
        <v>208</v>
      </c>
      <c r="K4" s="218" t="s">
        <v>40</v>
      </c>
      <c r="L4" s="38" t="s">
        <v>38</v>
      </c>
      <c r="M4" s="217" t="s">
        <v>39</v>
      </c>
      <c r="N4" s="217" t="s">
        <v>208</v>
      </c>
      <c r="O4" s="218" t="s">
        <v>40</v>
      </c>
      <c r="P4" s="38" t="s">
        <v>38</v>
      </c>
      <c r="Q4" s="217" t="s">
        <v>39</v>
      </c>
      <c r="R4" s="217" t="s">
        <v>208</v>
      </c>
      <c r="S4" s="218" t="s">
        <v>40</v>
      </c>
      <c r="T4" s="38" t="s">
        <v>38</v>
      </c>
      <c r="U4" s="217" t="s">
        <v>39</v>
      </c>
      <c r="V4" s="217" t="s">
        <v>208</v>
      </c>
      <c r="W4" s="218" t="s">
        <v>40</v>
      </c>
      <c r="X4" s="38" t="s">
        <v>38</v>
      </c>
      <c r="Y4" s="217" t="s">
        <v>39</v>
      </c>
      <c r="Z4" s="217" t="s">
        <v>208</v>
      </c>
      <c r="AA4" s="218" t="s">
        <v>40</v>
      </c>
      <c r="AB4" s="38" t="s">
        <v>38</v>
      </c>
      <c r="AC4" s="217" t="s">
        <v>39</v>
      </c>
      <c r="AD4" s="217" t="s">
        <v>208</v>
      </c>
      <c r="AE4" s="218" t="s">
        <v>40</v>
      </c>
      <c r="AF4" s="38" t="s">
        <v>38</v>
      </c>
      <c r="AG4" s="217" t="s">
        <v>39</v>
      </c>
      <c r="AH4" s="217" t="s">
        <v>208</v>
      </c>
      <c r="AI4" s="218" t="s">
        <v>40</v>
      </c>
      <c r="AJ4" s="38" t="s">
        <v>38</v>
      </c>
      <c r="AK4" s="217" t="s">
        <v>39</v>
      </c>
      <c r="AL4" s="217" t="s">
        <v>208</v>
      </c>
      <c r="AM4" s="218" t="s">
        <v>40</v>
      </c>
      <c r="AN4" s="38" t="s">
        <v>38</v>
      </c>
      <c r="AO4" s="217" t="s">
        <v>39</v>
      </c>
      <c r="AP4" s="217" t="s">
        <v>208</v>
      </c>
      <c r="AQ4" s="236" t="s">
        <v>40</v>
      </c>
    </row>
    <row r="5" spans="1:47" ht="20.100000000000001" customHeight="1" x14ac:dyDescent="0.2">
      <c r="A5" s="39" t="s">
        <v>41</v>
      </c>
      <c r="B5" s="40" t="s">
        <v>42</v>
      </c>
      <c r="C5" s="40" t="s">
        <v>187</v>
      </c>
      <c r="D5" s="41">
        <v>23</v>
      </c>
      <c r="E5" s="41">
        <v>26</v>
      </c>
      <c r="F5" s="41">
        <v>1</v>
      </c>
      <c r="G5" s="219">
        <f>SUM(D5:F5)</f>
        <v>50</v>
      </c>
      <c r="H5" s="41">
        <v>2</v>
      </c>
      <c r="I5" s="41">
        <v>6</v>
      </c>
      <c r="J5" s="41">
        <v>0</v>
      </c>
      <c r="K5" s="219">
        <f>SUM(H5:J5)</f>
        <v>8</v>
      </c>
      <c r="L5" s="41">
        <v>4</v>
      </c>
      <c r="M5" s="41">
        <v>7</v>
      </c>
      <c r="N5" s="41">
        <v>0</v>
      </c>
      <c r="O5" s="219">
        <f>SUM(L5:N5)</f>
        <v>11</v>
      </c>
      <c r="P5" s="41">
        <v>0</v>
      </c>
      <c r="Q5" s="41">
        <v>0</v>
      </c>
      <c r="R5" s="41">
        <v>0</v>
      </c>
      <c r="S5" s="219">
        <f>SUM(P5:R5)</f>
        <v>0</v>
      </c>
      <c r="T5" s="41">
        <v>3</v>
      </c>
      <c r="U5" s="41">
        <v>8</v>
      </c>
      <c r="V5" s="41">
        <v>0</v>
      </c>
      <c r="W5" s="219">
        <f>SUM(T5:V5)</f>
        <v>11</v>
      </c>
      <c r="X5" s="41">
        <v>0</v>
      </c>
      <c r="Y5" s="41">
        <v>0</v>
      </c>
      <c r="Z5" s="41">
        <v>0</v>
      </c>
      <c r="AA5" s="219">
        <f>SUM(X5:Z5)</f>
        <v>0</v>
      </c>
      <c r="AB5" s="41">
        <v>2</v>
      </c>
      <c r="AC5" s="41">
        <v>0</v>
      </c>
      <c r="AD5" s="41">
        <v>0</v>
      </c>
      <c r="AE5" s="219">
        <f>SUM(AB5:AD5)</f>
        <v>2</v>
      </c>
      <c r="AF5" s="41">
        <v>0</v>
      </c>
      <c r="AG5" s="41">
        <v>1</v>
      </c>
      <c r="AH5" s="41">
        <v>0</v>
      </c>
      <c r="AI5" s="219">
        <f>SUM(AF5:AH5)</f>
        <v>1</v>
      </c>
      <c r="AJ5" s="41">
        <v>0</v>
      </c>
      <c r="AK5" s="41">
        <v>0</v>
      </c>
      <c r="AL5" s="41">
        <v>0</v>
      </c>
      <c r="AM5" s="219">
        <f>SUM(AJ5:AL5)</f>
        <v>0</v>
      </c>
      <c r="AN5" s="41">
        <v>34</v>
      </c>
      <c r="AO5" s="41">
        <v>48</v>
      </c>
      <c r="AP5" s="41">
        <v>1</v>
      </c>
      <c r="AQ5" s="220">
        <v>83</v>
      </c>
      <c r="AS5" s="42"/>
      <c r="AT5" s="42"/>
      <c r="AU5" s="42"/>
    </row>
    <row r="6" spans="1:47" ht="20.100000000000001" customHeight="1" x14ac:dyDescent="0.2">
      <c r="A6" s="39" t="s">
        <v>43</v>
      </c>
      <c r="B6" s="40" t="s">
        <v>44</v>
      </c>
      <c r="C6" s="40" t="s">
        <v>188</v>
      </c>
      <c r="D6" s="41">
        <v>20</v>
      </c>
      <c r="E6" s="41">
        <v>19</v>
      </c>
      <c r="F6" s="41">
        <v>0</v>
      </c>
      <c r="G6" s="219">
        <f t="shared" ref="G6:G69" si="0">SUM(D6:F6)</f>
        <v>39</v>
      </c>
      <c r="H6" s="41">
        <v>1</v>
      </c>
      <c r="I6" s="41">
        <v>2</v>
      </c>
      <c r="J6" s="41">
        <v>0</v>
      </c>
      <c r="K6" s="219">
        <f t="shared" ref="K6:K69" si="1">SUM(H6:J6)</f>
        <v>3</v>
      </c>
      <c r="L6" s="41">
        <v>2</v>
      </c>
      <c r="M6" s="41">
        <v>3</v>
      </c>
      <c r="N6" s="41">
        <v>0</v>
      </c>
      <c r="O6" s="219">
        <f t="shared" ref="O6:O69" si="2">SUM(L6:N6)</f>
        <v>5</v>
      </c>
      <c r="P6" s="41">
        <v>0</v>
      </c>
      <c r="Q6" s="41">
        <v>1</v>
      </c>
      <c r="R6" s="41">
        <v>0</v>
      </c>
      <c r="S6" s="219">
        <f t="shared" ref="S6:S69" si="3">SUM(P6:R6)</f>
        <v>1</v>
      </c>
      <c r="T6" s="41">
        <v>9</v>
      </c>
      <c r="U6" s="41">
        <v>21</v>
      </c>
      <c r="V6" s="41">
        <v>0</v>
      </c>
      <c r="W6" s="219">
        <f t="shared" ref="W6:W69" si="4">SUM(T6:V6)</f>
        <v>30</v>
      </c>
      <c r="X6" s="41">
        <v>0</v>
      </c>
      <c r="Y6" s="41">
        <v>0</v>
      </c>
      <c r="Z6" s="41">
        <v>0</v>
      </c>
      <c r="AA6" s="219">
        <f t="shared" ref="AA6:AA69" si="5">SUM(X6:Z6)</f>
        <v>0</v>
      </c>
      <c r="AB6" s="41">
        <v>0</v>
      </c>
      <c r="AC6" s="41">
        <v>0</v>
      </c>
      <c r="AD6" s="41">
        <v>0</v>
      </c>
      <c r="AE6" s="219">
        <f t="shared" ref="AE6:AE69" si="6">SUM(AB6:AD6)</f>
        <v>0</v>
      </c>
      <c r="AF6" s="41">
        <v>0</v>
      </c>
      <c r="AG6" s="41">
        <v>0</v>
      </c>
      <c r="AH6" s="41">
        <v>0</v>
      </c>
      <c r="AI6" s="219">
        <f t="shared" ref="AI6:AI69" si="7">SUM(AF6:AH6)</f>
        <v>0</v>
      </c>
      <c r="AJ6" s="41">
        <v>1</v>
      </c>
      <c r="AK6" s="41">
        <v>0</v>
      </c>
      <c r="AL6" s="41">
        <v>0</v>
      </c>
      <c r="AM6" s="219">
        <f t="shared" ref="AM6:AM69" si="8">SUM(AJ6:AL6)</f>
        <v>1</v>
      </c>
      <c r="AN6" s="41">
        <v>33</v>
      </c>
      <c r="AO6" s="41">
        <v>46</v>
      </c>
      <c r="AP6" s="41">
        <v>0</v>
      </c>
      <c r="AQ6" s="220">
        <v>79</v>
      </c>
      <c r="AR6" s="42"/>
      <c r="AS6" s="42"/>
      <c r="AT6" s="42"/>
      <c r="AU6" s="42"/>
    </row>
    <row r="7" spans="1:47" ht="20.100000000000001" customHeight="1" x14ac:dyDescent="0.2">
      <c r="A7" s="39" t="s">
        <v>43</v>
      </c>
      <c r="B7" s="40" t="s">
        <v>45</v>
      </c>
      <c r="C7" s="40" t="s">
        <v>188</v>
      </c>
      <c r="D7" s="41">
        <v>40</v>
      </c>
      <c r="E7" s="41">
        <v>41</v>
      </c>
      <c r="F7" s="41">
        <v>0</v>
      </c>
      <c r="G7" s="219">
        <f t="shared" si="0"/>
        <v>81</v>
      </c>
      <c r="H7" s="41">
        <v>1</v>
      </c>
      <c r="I7" s="41">
        <v>2</v>
      </c>
      <c r="J7" s="41">
        <v>0</v>
      </c>
      <c r="K7" s="219">
        <f t="shared" si="1"/>
        <v>3</v>
      </c>
      <c r="L7" s="41">
        <v>7</v>
      </c>
      <c r="M7" s="41">
        <v>10</v>
      </c>
      <c r="N7" s="41">
        <v>0</v>
      </c>
      <c r="O7" s="219">
        <f t="shared" si="2"/>
        <v>17</v>
      </c>
      <c r="P7" s="41">
        <v>0</v>
      </c>
      <c r="Q7" s="41">
        <v>0</v>
      </c>
      <c r="R7" s="41">
        <v>0</v>
      </c>
      <c r="S7" s="219">
        <f t="shared" si="3"/>
        <v>0</v>
      </c>
      <c r="T7" s="41">
        <v>12</v>
      </c>
      <c r="U7" s="41">
        <v>23</v>
      </c>
      <c r="V7" s="41">
        <v>0</v>
      </c>
      <c r="W7" s="219">
        <f t="shared" si="4"/>
        <v>35</v>
      </c>
      <c r="X7" s="41">
        <v>0</v>
      </c>
      <c r="Y7" s="41">
        <v>0</v>
      </c>
      <c r="Z7" s="41">
        <v>0</v>
      </c>
      <c r="AA7" s="219">
        <f t="shared" si="5"/>
        <v>0</v>
      </c>
      <c r="AB7" s="41">
        <v>5</v>
      </c>
      <c r="AC7" s="41">
        <v>2</v>
      </c>
      <c r="AD7" s="41">
        <v>0</v>
      </c>
      <c r="AE7" s="219">
        <f t="shared" si="6"/>
        <v>7</v>
      </c>
      <c r="AF7" s="41">
        <v>0</v>
      </c>
      <c r="AG7" s="41">
        <v>0</v>
      </c>
      <c r="AH7" s="41">
        <v>0</v>
      </c>
      <c r="AI7" s="219">
        <f t="shared" si="7"/>
        <v>0</v>
      </c>
      <c r="AJ7" s="41">
        <v>1</v>
      </c>
      <c r="AK7" s="41">
        <v>0</v>
      </c>
      <c r="AL7" s="41">
        <v>0</v>
      </c>
      <c r="AM7" s="219">
        <f t="shared" si="8"/>
        <v>1</v>
      </c>
      <c r="AN7" s="41">
        <v>66</v>
      </c>
      <c r="AO7" s="41">
        <v>78</v>
      </c>
      <c r="AP7" s="41">
        <v>0</v>
      </c>
      <c r="AQ7" s="220">
        <v>144</v>
      </c>
      <c r="AR7" s="42"/>
      <c r="AS7" s="42"/>
      <c r="AT7" s="42"/>
      <c r="AU7" s="42"/>
    </row>
    <row r="8" spans="1:47" ht="20.100000000000001" customHeight="1" x14ac:dyDescent="0.2">
      <c r="A8" s="39" t="s">
        <v>46</v>
      </c>
      <c r="B8" s="40" t="s">
        <v>217</v>
      </c>
      <c r="C8" s="40" t="s">
        <v>220</v>
      </c>
      <c r="D8" s="41">
        <v>6</v>
      </c>
      <c r="E8" s="41">
        <v>9</v>
      </c>
      <c r="F8" s="41">
        <v>0</v>
      </c>
      <c r="G8" s="219">
        <f t="shared" si="0"/>
        <v>15</v>
      </c>
      <c r="H8" s="41">
        <v>0</v>
      </c>
      <c r="I8" s="41">
        <v>1</v>
      </c>
      <c r="J8" s="41">
        <v>0</v>
      </c>
      <c r="K8" s="219">
        <f t="shared" si="1"/>
        <v>1</v>
      </c>
      <c r="L8" s="41">
        <v>0</v>
      </c>
      <c r="M8" s="41">
        <v>2</v>
      </c>
      <c r="N8" s="41">
        <v>0</v>
      </c>
      <c r="O8" s="219">
        <f t="shared" si="2"/>
        <v>2</v>
      </c>
      <c r="P8" s="41">
        <v>0</v>
      </c>
      <c r="Q8" s="41">
        <v>0</v>
      </c>
      <c r="R8" s="41">
        <v>0</v>
      </c>
      <c r="S8" s="219">
        <f t="shared" si="3"/>
        <v>0</v>
      </c>
      <c r="T8" s="41">
        <v>11</v>
      </c>
      <c r="U8" s="41">
        <v>8</v>
      </c>
      <c r="V8" s="41">
        <v>0</v>
      </c>
      <c r="W8" s="219">
        <f t="shared" si="4"/>
        <v>19</v>
      </c>
      <c r="X8" s="41">
        <v>0</v>
      </c>
      <c r="Y8" s="41">
        <v>0</v>
      </c>
      <c r="Z8" s="41">
        <v>0</v>
      </c>
      <c r="AA8" s="219">
        <f t="shared" si="5"/>
        <v>0</v>
      </c>
      <c r="AB8" s="41">
        <v>0</v>
      </c>
      <c r="AC8" s="41">
        <v>1</v>
      </c>
      <c r="AD8" s="41">
        <v>0</v>
      </c>
      <c r="AE8" s="219">
        <f t="shared" si="6"/>
        <v>1</v>
      </c>
      <c r="AF8" s="41">
        <v>0</v>
      </c>
      <c r="AG8" s="41">
        <v>0</v>
      </c>
      <c r="AH8" s="41">
        <v>0</v>
      </c>
      <c r="AI8" s="219">
        <f t="shared" si="7"/>
        <v>0</v>
      </c>
      <c r="AJ8" s="41">
        <v>1</v>
      </c>
      <c r="AK8" s="41">
        <v>1</v>
      </c>
      <c r="AL8" s="41">
        <v>0</v>
      </c>
      <c r="AM8" s="219">
        <f t="shared" si="8"/>
        <v>2</v>
      </c>
      <c r="AN8" s="41">
        <v>18</v>
      </c>
      <c r="AO8" s="41">
        <v>22</v>
      </c>
      <c r="AP8" s="41">
        <v>0</v>
      </c>
      <c r="AQ8" s="220">
        <v>40</v>
      </c>
      <c r="AR8" s="42"/>
      <c r="AS8" s="42"/>
      <c r="AT8" s="42"/>
      <c r="AU8" s="42"/>
    </row>
    <row r="9" spans="1:47" ht="20.100000000000001" customHeight="1" x14ac:dyDescent="0.2">
      <c r="A9" s="39" t="s">
        <v>46</v>
      </c>
      <c r="B9" s="40" t="s">
        <v>47</v>
      </c>
      <c r="C9" s="40" t="s">
        <v>188</v>
      </c>
      <c r="D9" s="41">
        <v>26</v>
      </c>
      <c r="E9" s="41">
        <v>18</v>
      </c>
      <c r="F9" s="41">
        <v>0</v>
      </c>
      <c r="G9" s="219">
        <f t="shared" si="0"/>
        <v>44</v>
      </c>
      <c r="H9" s="41">
        <v>3</v>
      </c>
      <c r="I9" s="41">
        <v>0</v>
      </c>
      <c r="J9" s="41">
        <v>0</v>
      </c>
      <c r="K9" s="219">
        <f t="shared" si="1"/>
        <v>3</v>
      </c>
      <c r="L9" s="41">
        <v>4</v>
      </c>
      <c r="M9" s="41">
        <v>1</v>
      </c>
      <c r="N9" s="41">
        <v>0</v>
      </c>
      <c r="O9" s="219">
        <f t="shared" si="2"/>
        <v>5</v>
      </c>
      <c r="P9" s="41">
        <v>0</v>
      </c>
      <c r="Q9" s="41">
        <v>0</v>
      </c>
      <c r="R9" s="41">
        <v>0</v>
      </c>
      <c r="S9" s="219">
        <f t="shared" si="3"/>
        <v>0</v>
      </c>
      <c r="T9" s="41">
        <v>35</v>
      </c>
      <c r="U9" s="41">
        <v>43</v>
      </c>
      <c r="V9" s="41">
        <v>0</v>
      </c>
      <c r="W9" s="219">
        <f t="shared" si="4"/>
        <v>78</v>
      </c>
      <c r="X9" s="41">
        <v>1</v>
      </c>
      <c r="Y9" s="41">
        <v>0</v>
      </c>
      <c r="Z9" s="41">
        <v>0</v>
      </c>
      <c r="AA9" s="219">
        <f t="shared" si="5"/>
        <v>1</v>
      </c>
      <c r="AB9" s="41">
        <v>6</v>
      </c>
      <c r="AC9" s="41">
        <v>9</v>
      </c>
      <c r="AD9" s="41">
        <v>0</v>
      </c>
      <c r="AE9" s="219">
        <f t="shared" si="6"/>
        <v>15</v>
      </c>
      <c r="AF9" s="41">
        <v>0</v>
      </c>
      <c r="AG9" s="41">
        <v>0</v>
      </c>
      <c r="AH9" s="41">
        <v>0</v>
      </c>
      <c r="AI9" s="219">
        <f t="shared" si="7"/>
        <v>0</v>
      </c>
      <c r="AJ9" s="41">
        <v>1</v>
      </c>
      <c r="AK9" s="41">
        <v>0</v>
      </c>
      <c r="AL9" s="41">
        <v>0</v>
      </c>
      <c r="AM9" s="219">
        <f t="shared" si="8"/>
        <v>1</v>
      </c>
      <c r="AN9" s="41">
        <v>76</v>
      </c>
      <c r="AO9" s="41">
        <v>71</v>
      </c>
      <c r="AP9" s="41">
        <v>0</v>
      </c>
      <c r="AQ9" s="220">
        <v>147</v>
      </c>
      <c r="AR9" s="42"/>
      <c r="AS9" s="42"/>
      <c r="AT9" s="42"/>
      <c r="AU9" s="42"/>
    </row>
    <row r="10" spans="1:47" ht="20.100000000000001" customHeight="1" x14ac:dyDescent="0.2">
      <c r="A10" s="39" t="s">
        <v>46</v>
      </c>
      <c r="B10" s="40" t="s">
        <v>48</v>
      </c>
      <c r="C10" s="40" t="s">
        <v>187</v>
      </c>
      <c r="D10" s="41">
        <v>3</v>
      </c>
      <c r="E10" s="41">
        <v>4</v>
      </c>
      <c r="F10" s="41">
        <v>0</v>
      </c>
      <c r="G10" s="219">
        <f t="shared" si="0"/>
        <v>7</v>
      </c>
      <c r="H10" s="41">
        <v>1</v>
      </c>
      <c r="I10" s="41">
        <v>3</v>
      </c>
      <c r="J10" s="41">
        <v>0</v>
      </c>
      <c r="K10" s="219">
        <f t="shared" si="1"/>
        <v>4</v>
      </c>
      <c r="L10" s="41">
        <v>5</v>
      </c>
      <c r="M10" s="41">
        <v>7</v>
      </c>
      <c r="N10" s="41">
        <v>0</v>
      </c>
      <c r="O10" s="219">
        <f t="shared" si="2"/>
        <v>12</v>
      </c>
      <c r="P10" s="41">
        <v>0</v>
      </c>
      <c r="Q10" s="41">
        <v>0</v>
      </c>
      <c r="R10" s="41">
        <v>0</v>
      </c>
      <c r="S10" s="219">
        <f t="shared" si="3"/>
        <v>0</v>
      </c>
      <c r="T10" s="41">
        <v>7</v>
      </c>
      <c r="U10" s="41">
        <v>23</v>
      </c>
      <c r="V10" s="41">
        <v>0</v>
      </c>
      <c r="W10" s="219">
        <f t="shared" si="4"/>
        <v>30</v>
      </c>
      <c r="X10" s="41">
        <v>0</v>
      </c>
      <c r="Y10" s="41">
        <v>0</v>
      </c>
      <c r="Z10" s="41">
        <v>0</v>
      </c>
      <c r="AA10" s="219">
        <f t="shared" si="5"/>
        <v>0</v>
      </c>
      <c r="AB10" s="41">
        <v>1</v>
      </c>
      <c r="AC10" s="41">
        <v>3</v>
      </c>
      <c r="AD10" s="41">
        <v>0</v>
      </c>
      <c r="AE10" s="219">
        <f t="shared" si="6"/>
        <v>4</v>
      </c>
      <c r="AF10" s="41">
        <v>1</v>
      </c>
      <c r="AG10" s="41">
        <v>1</v>
      </c>
      <c r="AH10" s="41">
        <v>0</v>
      </c>
      <c r="AI10" s="219">
        <f t="shared" si="7"/>
        <v>2</v>
      </c>
      <c r="AJ10" s="41">
        <v>0</v>
      </c>
      <c r="AK10" s="41">
        <v>1</v>
      </c>
      <c r="AL10" s="41">
        <v>0</v>
      </c>
      <c r="AM10" s="219">
        <f t="shared" si="8"/>
        <v>1</v>
      </c>
      <c r="AN10" s="41">
        <v>18</v>
      </c>
      <c r="AO10" s="41">
        <v>42</v>
      </c>
      <c r="AP10" s="41">
        <v>0</v>
      </c>
      <c r="AQ10" s="220">
        <v>60</v>
      </c>
      <c r="AR10" s="42"/>
      <c r="AS10" s="42"/>
      <c r="AT10" s="42"/>
      <c r="AU10" s="42"/>
    </row>
    <row r="11" spans="1:47" ht="20.100000000000001" customHeight="1" x14ac:dyDescent="0.2">
      <c r="A11" s="39" t="s">
        <v>46</v>
      </c>
      <c r="B11" s="40" t="s">
        <v>49</v>
      </c>
      <c r="C11" s="40" t="s">
        <v>187</v>
      </c>
      <c r="D11" s="41">
        <v>6</v>
      </c>
      <c r="E11" s="41">
        <v>19</v>
      </c>
      <c r="F11" s="41">
        <v>0</v>
      </c>
      <c r="G11" s="219">
        <f t="shared" si="0"/>
        <v>25</v>
      </c>
      <c r="H11" s="41">
        <v>0</v>
      </c>
      <c r="I11" s="41">
        <v>1</v>
      </c>
      <c r="J11" s="41">
        <v>0</v>
      </c>
      <c r="K11" s="219">
        <f t="shared" si="1"/>
        <v>1</v>
      </c>
      <c r="L11" s="41">
        <v>2</v>
      </c>
      <c r="M11" s="41">
        <v>9</v>
      </c>
      <c r="N11" s="41">
        <v>0</v>
      </c>
      <c r="O11" s="219">
        <f t="shared" si="2"/>
        <v>11</v>
      </c>
      <c r="P11" s="41">
        <v>0</v>
      </c>
      <c r="Q11" s="41">
        <v>0</v>
      </c>
      <c r="R11" s="41">
        <v>0</v>
      </c>
      <c r="S11" s="219">
        <f t="shared" si="3"/>
        <v>0</v>
      </c>
      <c r="T11" s="41">
        <v>24</v>
      </c>
      <c r="U11" s="41">
        <v>25</v>
      </c>
      <c r="V11" s="41">
        <v>0</v>
      </c>
      <c r="W11" s="219">
        <f t="shared" si="4"/>
        <v>49</v>
      </c>
      <c r="X11" s="41">
        <v>0</v>
      </c>
      <c r="Y11" s="41">
        <v>0</v>
      </c>
      <c r="Z11" s="41">
        <v>0</v>
      </c>
      <c r="AA11" s="219">
        <f t="shared" si="5"/>
        <v>0</v>
      </c>
      <c r="AB11" s="41">
        <v>1</v>
      </c>
      <c r="AC11" s="41">
        <v>0</v>
      </c>
      <c r="AD11" s="41">
        <v>0</v>
      </c>
      <c r="AE11" s="219">
        <f t="shared" si="6"/>
        <v>1</v>
      </c>
      <c r="AF11" s="41">
        <v>1</v>
      </c>
      <c r="AG11" s="41">
        <v>0</v>
      </c>
      <c r="AH11" s="41">
        <v>0</v>
      </c>
      <c r="AI11" s="219">
        <f t="shared" si="7"/>
        <v>1</v>
      </c>
      <c r="AJ11" s="41">
        <v>0</v>
      </c>
      <c r="AK11" s="41">
        <v>0</v>
      </c>
      <c r="AL11" s="41">
        <v>0</v>
      </c>
      <c r="AM11" s="219">
        <f t="shared" si="8"/>
        <v>0</v>
      </c>
      <c r="AN11" s="41">
        <v>34</v>
      </c>
      <c r="AO11" s="41">
        <v>54</v>
      </c>
      <c r="AP11" s="41">
        <v>0</v>
      </c>
      <c r="AQ11" s="220">
        <v>88</v>
      </c>
      <c r="AR11" s="42"/>
      <c r="AS11" s="42"/>
      <c r="AT11" s="42"/>
      <c r="AU11" s="42"/>
    </row>
    <row r="12" spans="1:47" ht="20.100000000000001" customHeight="1" x14ac:dyDescent="0.2">
      <c r="A12" s="39" t="s">
        <v>46</v>
      </c>
      <c r="B12" s="40" t="s">
        <v>50</v>
      </c>
      <c r="C12" s="40" t="s">
        <v>188</v>
      </c>
      <c r="D12" s="41">
        <v>26</v>
      </c>
      <c r="E12" s="41">
        <v>26</v>
      </c>
      <c r="F12" s="41">
        <v>0</v>
      </c>
      <c r="G12" s="219">
        <f t="shared" si="0"/>
        <v>52</v>
      </c>
      <c r="H12" s="41">
        <v>4</v>
      </c>
      <c r="I12" s="41">
        <v>10</v>
      </c>
      <c r="J12" s="41">
        <v>0</v>
      </c>
      <c r="K12" s="219">
        <f t="shared" si="1"/>
        <v>14</v>
      </c>
      <c r="L12" s="41">
        <v>10</v>
      </c>
      <c r="M12" s="41">
        <v>10</v>
      </c>
      <c r="N12" s="41">
        <v>0</v>
      </c>
      <c r="O12" s="219">
        <f t="shared" si="2"/>
        <v>20</v>
      </c>
      <c r="P12" s="41">
        <v>0</v>
      </c>
      <c r="Q12" s="41">
        <v>0</v>
      </c>
      <c r="R12" s="41">
        <v>0</v>
      </c>
      <c r="S12" s="219">
        <f t="shared" si="3"/>
        <v>0</v>
      </c>
      <c r="T12" s="41">
        <v>19</v>
      </c>
      <c r="U12" s="41">
        <v>29</v>
      </c>
      <c r="V12" s="41">
        <v>0</v>
      </c>
      <c r="W12" s="219">
        <f t="shared" si="4"/>
        <v>48</v>
      </c>
      <c r="X12" s="41">
        <v>0</v>
      </c>
      <c r="Y12" s="41">
        <v>0</v>
      </c>
      <c r="Z12" s="41">
        <v>0</v>
      </c>
      <c r="AA12" s="219">
        <f t="shared" si="5"/>
        <v>0</v>
      </c>
      <c r="AB12" s="41">
        <v>2</v>
      </c>
      <c r="AC12" s="41">
        <v>3</v>
      </c>
      <c r="AD12" s="41">
        <v>0</v>
      </c>
      <c r="AE12" s="219">
        <f t="shared" si="6"/>
        <v>5</v>
      </c>
      <c r="AF12" s="41">
        <v>0</v>
      </c>
      <c r="AG12" s="41">
        <v>0</v>
      </c>
      <c r="AH12" s="41">
        <v>0</v>
      </c>
      <c r="AI12" s="219">
        <f t="shared" si="7"/>
        <v>0</v>
      </c>
      <c r="AJ12" s="41">
        <v>3</v>
      </c>
      <c r="AK12" s="41">
        <v>2</v>
      </c>
      <c r="AL12" s="41">
        <v>0</v>
      </c>
      <c r="AM12" s="219">
        <f t="shared" si="8"/>
        <v>5</v>
      </c>
      <c r="AN12" s="41">
        <v>64</v>
      </c>
      <c r="AO12" s="41">
        <v>80</v>
      </c>
      <c r="AP12" s="41">
        <v>0</v>
      </c>
      <c r="AQ12" s="220">
        <v>144</v>
      </c>
      <c r="AR12" s="42"/>
      <c r="AS12" s="42"/>
      <c r="AT12" s="42"/>
      <c r="AU12" s="42"/>
    </row>
    <row r="13" spans="1:47" ht="20.100000000000001" customHeight="1" x14ac:dyDescent="0.2">
      <c r="A13" s="39" t="s">
        <v>46</v>
      </c>
      <c r="B13" s="40" t="s">
        <v>51</v>
      </c>
      <c r="C13" s="40" t="s">
        <v>188</v>
      </c>
      <c r="D13" s="41">
        <v>16</v>
      </c>
      <c r="E13" s="41">
        <v>5</v>
      </c>
      <c r="F13" s="41">
        <v>0</v>
      </c>
      <c r="G13" s="219">
        <f t="shared" si="0"/>
        <v>21</v>
      </c>
      <c r="H13" s="41">
        <v>2</v>
      </c>
      <c r="I13" s="41">
        <v>2</v>
      </c>
      <c r="J13" s="41">
        <v>0</v>
      </c>
      <c r="K13" s="219">
        <f t="shared" si="1"/>
        <v>4</v>
      </c>
      <c r="L13" s="41">
        <v>5</v>
      </c>
      <c r="M13" s="41">
        <v>2</v>
      </c>
      <c r="N13" s="41">
        <v>0</v>
      </c>
      <c r="O13" s="219">
        <f t="shared" si="2"/>
        <v>7</v>
      </c>
      <c r="P13" s="41">
        <v>0</v>
      </c>
      <c r="Q13" s="41">
        <v>0</v>
      </c>
      <c r="R13" s="41">
        <v>0</v>
      </c>
      <c r="S13" s="219">
        <f t="shared" si="3"/>
        <v>0</v>
      </c>
      <c r="T13" s="41">
        <v>24</v>
      </c>
      <c r="U13" s="41">
        <v>23</v>
      </c>
      <c r="V13" s="41">
        <v>0</v>
      </c>
      <c r="W13" s="219">
        <f t="shared" si="4"/>
        <v>47</v>
      </c>
      <c r="X13" s="41">
        <v>0</v>
      </c>
      <c r="Y13" s="41">
        <v>0</v>
      </c>
      <c r="Z13" s="41">
        <v>0</v>
      </c>
      <c r="AA13" s="219">
        <f t="shared" si="5"/>
        <v>0</v>
      </c>
      <c r="AB13" s="41">
        <v>6</v>
      </c>
      <c r="AC13" s="41">
        <v>7</v>
      </c>
      <c r="AD13" s="41">
        <v>0</v>
      </c>
      <c r="AE13" s="219">
        <f t="shared" si="6"/>
        <v>13</v>
      </c>
      <c r="AF13" s="41">
        <v>2</v>
      </c>
      <c r="AG13" s="41">
        <v>3</v>
      </c>
      <c r="AH13" s="41">
        <v>0</v>
      </c>
      <c r="AI13" s="219">
        <f t="shared" si="7"/>
        <v>5</v>
      </c>
      <c r="AJ13" s="41">
        <v>1</v>
      </c>
      <c r="AK13" s="41">
        <v>2</v>
      </c>
      <c r="AL13" s="41">
        <v>0</v>
      </c>
      <c r="AM13" s="219">
        <f t="shared" si="8"/>
        <v>3</v>
      </c>
      <c r="AN13" s="41">
        <v>56</v>
      </c>
      <c r="AO13" s="41">
        <v>44</v>
      </c>
      <c r="AP13" s="41">
        <v>0</v>
      </c>
      <c r="AQ13" s="220">
        <v>100</v>
      </c>
      <c r="AR13" s="42"/>
      <c r="AS13" s="42"/>
      <c r="AT13" s="42"/>
      <c r="AU13" s="42"/>
    </row>
    <row r="14" spans="1:47" ht="20.100000000000001" customHeight="1" x14ac:dyDescent="0.2">
      <c r="A14" s="39" t="s">
        <v>46</v>
      </c>
      <c r="B14" s="40" t="s">
        <v>52</v>
      </c>
      <c r="C14" s="40" t="s">
        <v>188</v>
      </c>
      <c r="D14" s="41">
        <v>9</v>
      </c>
      <c r="E14" s="41">
        <v>9</v>
      </c>
      <c r="F14" s="41">
        <v>0</v>
      </c>
      <c r="G14" s="219">
        <f t="shared" si="0"/>
        <v>18</v>
      </c>
      <c r="H14" s="41">
        <v>2</v>
      </c>
      <c r="I14" s="41">
        <v>4</v>
      </c>
      <c r="J14" s="41">
        <v>0</v>
      </c>
      <c r="K14" s="219">
        <f t="shared" si="1"/>
        <v>6</v>
      </c>
      <c r="L14" s="41">
        <v>1</v>
      </c>
      <c r="M14" s="41">
        <v>4</v>
      </c>
      <c r="N14" s="41">
        <v>0</v>
      </c>
      <c r="O14" s="219">
        <f t="shared" si="2"/>
        <v>5</v>
      </c>
      <c r="P14" s="41">
        <v>0</v>
      </c>
      <c r="Q14" s="41">
        <v>0</v>
      </c>
      <c r="R14" s="41">
        <v>0</v>
      </c>
      <c r="S14" s="219">
        <f t="shared" si="3"/>
        <v>0</v>
      </c>
      <c r="T14" s="41">
        <v>20</v>
      </c>
      <c r="U14" s="41">
        <v>17</v>
      </c>
      <c r="V14" s="41">
        <v>0</v>
      </c>
      <c r="W14" s="219">
        <f t="shared" si="4"/>
        <v>37</v>
      </c>
      <c r="X14" s="41">
        <v>0</v>
      </c>
      <c r="Y14" s="41">
        <v>2</v>
      </c>
      <c r="Z14" s="41">
        <v>0</v>
      </c>
      <c r="AA14" s="219">
        <f t="shared" si="5"/>
        <v>2</v>
      </c>
      <c r="AB14" s="41">
        <v>1</v>
      </c>
      <c r="AC14" s="41">
        <v>0</v>
      </c>
      <c r="AD14" s="41">
        <v>0</v>
      </c>
      <c r="AE14" s="219">
        <f t="shared" si="6"/>
        <v>1</v>
      </c>
      <c r="AF14" s="41">
        <v>0</v>
      </c>
      <c r="AG14" s="41">
        <v>0</v>
      </c>
      <c r="AH14" s="41">
        <v>0</v>
      </c>
      <c r="AI14" s="219">
        <f t="shared" si="7"/>
        <v>0</v>
      </c>
      <c r="AJ14" s="41">
        <v>1</v>
      </c>
      <c r="AK14" s="41">
        <v>1</v>
      </c>
      <c r="AL14" s="41">
        <v>0</v>
      </c>
      <c r="AM14" s="219">
        <f t="shared" si="8"/>
        <v>2</v>
      </c>
      <c r="AN14" s="41">
        <v>34</v>
      </c>
      <c r="AO14" s="41">
        <v>37</v>
      </c>
      <c r="AP14" s="41">
        <v>0</v>
      </c>
      <c r="AQ14" s="220">
        <v>71</v>
      </c>
      <c r="AR14" s="42"/>
      <c r="AS14" s="42"/>
      <c r="AT14" s="42"/>
      <c r="AU14" s="42"/>
    </row>
    <row r="15" spans="1:47" ht="20.100000000000001" customHeight="1" x14ac:dyDescent="0.2">
      <c r="A15" s="39" t="s">
        <v>53</v>
      </c>
      <c r="B15" s="40" t="s">
        <v>54</v>
      </c>
      <c r="C15" s="40" t="s">
        <v>187</v>
      </c>
      <c r="D15" s="41">
        <v>18</v>
      </c>
      <c r="E15" s="41">
        <v>22</v>
      </c>
      <c r="F15" s="41">
        <v>2</v>
      </c>
      <c r="G15" s="219">
        <f t="shared" si="0"/>
        <v>42</v>
      </c>
      <c r="H15" s="41">
        <v>2</v>
      </c>
      <c r="I15" s="41">
        <v>0</v>
      </c>
      <c r="J15" s="41">
        <v>1</v>
      </c>
      <c r="K15" s="219">
        <f t="shared" si="1"/>
        <v>3</v>
      </c>
      <c r="L15" s="41">
        <v>0</v>
      </c>
      <c r="M15" s="41">
        <v>11</v>
      </c>
      <c r="N15" s="41">
        <v>3</v>
      </c>
      <c r="O15" s="219">
        <f t="shared" si="2"/>
        <v>14</v>
      </c>
      <c r="P15" s="41">
        <v>1</v>
      </c>
      <c r="Q15" s="41">
        <v>0</v>
      </c>
      <c r="R15" s="41">
        <v>0</v>
      </c>
      <c r="S15" s="219">
        <f t="shared" si="3"/>
        <v>1</v>
      </c>
      <c r="T15" s="41">
        <v>3</v>
      </c>
      <c r="U15" s="41">
        <v>6</v>
      </c>
      <c r="V15" s="41">
        <v>1</v>
      </c>
      <c r="W15" s="219">
        <f t="shared" si="4"/>
        <v>10</v>
      </c>
      <c r="X15" s="41">
        <v>0</v>
      </c>
      <c r="Y15" s="41">
        <v>0</v>
      </c>
      <c r="Z15" s="41">
        <v>0</v>
      </c>
      <c r="AA15" s="219">
        <f t="shared" si="5"/>
        <v>0</v>
      </c>
      <c r="AB15" s="41">
        <v>3</v>
      </c>
      <c r="AC15" s="41">
        <v>5</v>
      </c>
      <c r="AD15" s="41">
        <v>0</v>
      </c>
      <c r="AE15" s="219">
        <f t="shared" si="6"/>
        <v>8</v>
      </c>
      <c r="AF15" s="41">
        <v>0</v>
      </c>
      <c r="AG15" s="41">
        <v>1</v>
      </c>
      <c r="AH15" s="41">
        <v>1</v>
      </c>
      <c r="AI15" s="219">
        <f t="shared" si="7"/>
        <v>2</v>
      </c>
      <c r="AJ15" s="41">
        <v>0</v>
      </c>
      <c r="AK15" s="41">
        <v>1</v>
      </c>
      <c r="AL15" s="41">
        <v>0</v>
      </c>
      <c r="AM15" s="219">
        <f t="shared" si="8"/>
        <v>1</v>
      </c>
      <c r="AN15" s="41">
        <v>27</v>
      </c>
      <c r="AO15" s="41">
        <v>46</v>
      </c>
      <c r="AP15" s="41">
        <v>8</v>
      </c>
      <c r="AQ15" s="220">
        <v>81</v>
      </c>
      <c r="AR15" s="42"/>
      <c r="AS15" s="42"/>
      <c r="AT15" s="42"/>
      <c r="AU15" s="42"/>
    </row>
    <row r="16" spans="1:47" ht="20.100000000000001" customHeight="1" x14ac:dyDescent="0.2">
      <c r="A16" s="39" t="s">
        <v>55</v>
      </c>
      <c r="B16" s="40" t="s">
        <v>56</v>
      </c>
      <c r="C16" s="40" t="s">
        <v>187</v>
      </c>
      <c r="D16" s="41">
        <v>13</v>
      </c>
      <c r="E16" s="41">
        <v>16</v>
      </c>
      <c r="F16" s="41">
        <v>0</v>
      </c>
      <c r="G16" s="219">
        <f t="shared" si="0"/>
        <v>29</v>
      </c>
      <c r="H16" s="41">
        <v>5</v>
      </c>
      <c r="I16" s="41">
        <v>5</v>
      </c>
      <c r="J16" s="41">
        <v>0</v>
      </c>
      <c r="K16" s="219">
        <f t="shared" si="1"/>
        <v>10</v>
      </c>
      <c r="L16" s="41">
        <v>1</v>
      </c>
      <c r="M16" s="41">
        <v>1</v>
      </c>
      <c r="N16" s="41">
        <v>0</v>
      </c>
      <c r="O16" s="219">
        <f t="shared" si="2"/>
        <v>2</v>
      </c>
      <c r="P16" s="41">
        <v>0</v>
      </c>
      <c r="Q16" s="41">
        <v>0</v>
      </c>
      <c r="R16" s="41">
        <v>0</v>
      </c>
      <c r="S16" s="219">
        <f t="shared" si="3"/>
        <v>0</v>
      </c>
      <c r="T16" s="41">
        <v>0</v>
      </c>
      <c r="U16" s="41">
        <v>8</v>
      </c>
      <c r="V16" s="41">
        <v>0</v>
      </c>
      <c r="W16" s="219">
        <f t="shared" si="4"/>
        <v>8</v>
      </c>
      <c r="X16" s="41">
        <v>0</v>
      </c>
      <c r="Y16" s="41">
        <v>0</v>
      </c>
      <c r="Z16" s="41">
        <v>0</v>
      </c>
      <c r="AA16" s="219">
        <f t="shared" si="5"/>
        <v>0</v>
      </c>
      <c r="AB16" s="41">
        <v>0</v>
      </c>
      <c r="AC16" s="41">
        <v>0</v>
      </c>
      <c r="AD16" s="41">
        <v>0</v>
      </c>
      <c r="AE16" s="219">
        <f t="shared" si="6"/>
        <v>0</v>
      </c>
      <c r="AF16" s="41">
        <v>0</v>
      </c>
      <c r="AG16" s="41">
        <v>0</v>
      </c>
      <c r="AH16" s="41">
        <v>0</v>
      </c>
      <c r="AI16" s="219">
        <f t="shared" si="7"/>
        <v>0</v>
      </c>
      <c r="AJ16" s="41">
        <v>0</v>
      </c>
      <c r="AK16" s="41">
        <v>3</v>
      </c>
      <c r="AL16" s="41">
        <v>0</v>
      </c>
      <c r="AM16" s="219">
        <f t="shared" si="8"/>
        <v>3</v>
      </c>
      <c r="AN16" s="41">
        <v>19</v>
      </c>
      <c r="AO16" s="41">
        <v>33</v>
      </c>
      <c r="AP16" s="41">
        <v>0</v>
      </c>
      <c r="AQ16" s="220">
        <v>52</v>
      </c>
      <c r="AR16" s="42"/>
      <c r="AS16" s="42"/>
      <c r="AT16" s="42"/>
      <c r="AU16" s="42"/>
    </row>
    <row r="17" spans="1:47" ht="20.100000000000001" customHeight="1" x14ac:dyDescent="0.2">
      <c r="A17" s="39" t="s">
        <v>57</v>
      </c>
      <c r="B17" s="40" t="s">
        <v>58</v>
      </c>
      <c r="C17" s="40" t="s">
        <v>188</v>
      </c>
      <c r="D17" s="41">
        <v>1</v>
      </c>
      <c r="E17" s="41">
        <v>1</v>
      </c>
      <c r="F17" s="41">
        <v>0</v>
      </c>
      <c r="G17" s="219">
        <f t="shared" si="0"/>
        <v>2</v>
      </c>
      <c r="H17" s="41">
        <v>23</v>
      </c>
      <c r="I17" s="41">
        <v>24</v>
      </c>
      <c r="J17" s="41">
        <v>0</v>
      </c>
      <c r="K17" s="219">
        <f t="shared" si="1"/>
        <v>47</v>
      </c>
      <c r="L17" s="41">
        <v>2</v>
      </c>
      <c r="M17" s="41">
        <v>1</v>
      </c>
      <c r="N17" s="41">
        <v>0</v>
      </c>
      <c r="O17" s="219">
        <f t="shared" si="2"/>
        <v>3</v>
      </c>
      <c r="P17" s="41">
        <v>0</v>
      </c>
      <c r="Q17" s="41">
        <v>0</v>
      </c>
      <c r="R17" s="41">
        <v>0</v>
      </c>
      <c r="S17" s="219">
        <f t="shared" si="3"/>
        <v>0</v>
      </c>
      <c r="T17" s="41">
        <v>3</v>
      </c>
      <c r="U17" s="41">
        <v>3</v>
      </c>
      <c r="V17" s="41">
        <v>0</v>
      </c>
      <c r="W17" s="219">
        <f t="shared" si="4"/>
        <v>6</v>
      </c>
      <c r="X17" s="41">
        <v>0</v>
      </c>
      <c r="Y17" s="41">
        <v>0</v>
      </c>
      <c r="Z17" s="41">
        <v>0</v>
      </c>
      <c r="AA17" s="219">
        <f t="shared" si="5"/>
        <v>0</v>
      </c>
      <c r="AB17" s="41">
        <v>1</v>
      </c>
      <c r="AC17" s="41">
        <v>3</v>
      </c>
      <c r="AD17" s="41">
        <v>0</v>
      </c>
      <c r="AE17" s="219">
        <f t="shared" si="6"/>
        <v>4</v>
      </c>
      <c r="AF17" s="41">
        <v>0</v>
      </c>
      <c r="AG17" s="41">
        <v>3</v>
      </c>
      <c r="AH17" s="41">
        <v>0</v>
      </c>
      <c r="AI17" s="219">
        <f t="shared" si="7"/>
        <v>3</v>
      </c>
      <c r="AJ17" s="41">
        <v>1</v>
      </c>
      <c r="AK17" s="41">
        <v>0</v>
      </c>
      <c r="AL17" s="41">
        <v>0</v>
      </c>
      <c r="AM17" s="219">
        <f t="shared" si="8"/>
        <v>1</v>
      </c>
      <c r="AN17" s="41">
        <v>31</v>
      </c>
      <c r="AO17" s="41">
        <v>35</v>
      </c>
      <c r="AP17" s="41">
        <v>0</v>
      </c>
      <c r="AQ17" s="220">
        <v>66</v>
      </c>
      <c r="AR17" s="42"/>
      <c r="AS17" s="42"/>
      <c r="AT17" s="42"/>
      <c r="AU17" s="42"/>
    </row>
    <row r="18" spans="1:47" ht="20.100000000000001" customHeight="1" x14ac:dyDescent="0.2">
      <c r="A18" s="39" t="s">
        <v>59</v>
      </c>
      <c r="B18" s="40" t="s">
        <v>60</v>
      </c>
      <c r="C18" s="40" t="s">
        <v>187</v>
      </c>
      <c r="D18" s="41">
        <v>12</v>
      </c>
      <c r="E18" s="41">
        <v>26</v>
      </c>
      <c r="F18" s="41">
        <v>0</v>
      </c>
      <c r="G18" s="219">
        <f t="shared" si="0"/>
        <v>38</v>
      </c>
      <c r="H18" s="41">
        <v>1</v>
      </c>
      <c r="I18" s="41">
        <v>4</v>
      </c>
      <c r="J18" s="41">
        <v>0</v>
      </c>
      <c r="K18" s="219">
        <f t="shared" si="1"/>
        <v>5</v>
      </c>
      <c r="L18" s="41">
        <v>7</v>
      </c>
      <c r="M18" s="41">
        <v>16</v>
      </c>
      <c r="N18" s="41">
        <v>0</v>
      </c>
      <c r="O18" s="219">
        <f t="shared" si="2"/>
        <v>23</v>
      </c>
      <c r="P18" s="41">
        <v>0</v>
      </c>
      <c r="Q18" s="41">
        <v>0</v>
      </c>
      <c r="R18" s="41">
        <v>0</v>
      </c>
      <c r="S18" s="219">
        <f t="shared" si="3"/>
        <v>0</v>
      </c>
      <c r="T18" s="41">
        <v>4</v>
      </c>
      <c r="U18" s="41">
        <v>16</v>
      </c>
      <c r="V18" s="41">
        <v>0</v>
      </c>
      <c r="W18" s="219">
        <f t="shared" si="4"/>
        <v>20</v>
      </c>
      <c r="X18" s="41">
        <v>0</v>
      </c>
      <c r="Y18" s="41">
        <v>0</v>
      </c>
      <c r="Z18" s="41">
        <v>0</v>
      </c>
      <c r="AA18" s="219">
        <f t="shared" si="5"/>
        <v>0</v>
      </c>
      <c r="AB18" s="41">
        <v>1</v>
      </c>
      <c r="AC18" s="41">
        <v>2</v>
      </c>
      <c r="AD18" s="41">
        <v>0</v>
      </c>
      <c r="AE18" s="219">
        <f t="shared" si="6"/>
        <v>3</v>
      </c>
      <c r="AF18" s="41">
        <v>0</v>
      </c>
      <c r="AG18" s="41">
        <v>0</v>
      </c>
      <c r="AH18" s="41">
        <v>0</v>
      </c>
      <c r="AI18" s="219">
        <f t="shared" si="7"/>
        <v>0</v>
      </c>
      <c r="AJ18" s="41">
        <v>2</v>
      </c>
      <c r="AK18" s="41">
        <v>2</v>
      </c>
      <c r="AL18" s="41">
        <v>0</v>
      </c>
      <c r="AM18" s="219">
        <f t="shared" si="8"/>
        <v>4</v>
      </c>
      <c r="AN18" s="41">
        <v>27</v>
      </c>
      <c r="AO18" s="41">
        <v>66</v>
      </c>
      <c r="AP18" s="41">
        <v>0</v>
      </c>
      <c r="AQ18" s="220">
        <v>93</v>
      </c>
      <c r="AR18" s="42"/>
      <c r="AS18" s="42"/>
      <c r="AT18" s="42"/>
      <c r="AU18" s="42"/>
    </row>
    <row r="19" spans="1:47" ht="20.100000000000001" customHeight="1" x14ac:dyDescent="0.2">
      <c r="A19" s="39" t="s">
        <v>59</v>
      </c>
      <c r="B19" s="40" t="s">
        <v>61</v>
      </c>
      <c r="C19" s="40" t="s">
        <v>188</v>
      </c>
      <c r="D19" s="41">
        <v>28</v>
      </c>
      <c r="E19" s="41">
        <v>25</v>
      </c>
      <c r="F19" s="41">
        <v>0</v>
      </c>
      <c r="G19" s="219">
        <f t="shared" si="0"/>
        <v>53</v>
      </c>
      <c r="H19" s="41">
        <v>2</v>
      </c>
      <c r="I19" s="41">
        <v>3</v>
      </c>
      <c r="J19" s="41">
        <v>0</v>
      </c>
      <c r="K19" s="219">
        <f t="shared" si="1"/>
        <v>5</v>
      </c>
      <c r="L19" s="41">
        <v>9</v>
      </c>
      <c r="M19" s="41">
        <v>23</v>
      </c>
      <c r="N19" s="41">
        <v>0</v>
      </c>
      <c r="O19" s="219">
        <f t="shared" si="2"/>
        <v>32</v>
      </c>
      <c r="P19" s="41">
        <v>1</v>
      </c>
      <c r="Q19" s="41">
        <v>0</v>
      </c>
      <c r="R19" s="41">
        <v>0</v>
      </c>
      <c r="S19" s="219">
        <f t="shared" si="3"/>
        <v>1</v>
      </c>
      <c r="T19" s="41">
        <v>7</v>
      </c>
      <c r="U19" s="41">
        <v>13</v>
      </c>
      <c r="V19" s="41">
        <v>0</v>
      </c>
      <c r="W19" s="219">
        <f t="shared" si="4"/>
        <v>20</v>
      </c>
      <c r="X19" s="41">
        <v>0</v>
      </c>
      <c r="Y19" s="41">
        <v>0</v>
      </c>
      <c r="Z19" s="41">
        <v>0</v>
      </c>
      <c r="AA19" s="219">
        <f t="shared" si="5"/>
        <v>0</v>
      </c>
      <c r="AB19" s="41">
        <v>2</v>
      </c>
      <c r="AC19" s="41">
        <v>4</v>
      </c>
      <c r="AD19" s="41">
        <v>0</v>
      </c>
      <c r="AE19" s="219">
        <f t="shared" si="6"/>
        <v>6</v>
      </c>
      <c r="AF19" s="41">
        <v>1</v>
      </c>
      <c r="AG19" s="41">
        <v>8</v>
      </c>
      <c r="AH19" s="41">
        <v>0</v>
      </c>
      <c r="AI19" s="219">
        <f t="shared" si="7"/>
        <v>9</v>
      </c>
      <c r="AJ19" s="41">
        <v>1</v>
      </c>
      <c r="AK19" s="41">
        <v>3</v>
      </c>
      <c r="AL19" s="41">
        <v>0</v>
      </c>
      <c r="AM19" s="219">
        <f t="shared" si="8"/>
        <v>4</v>
      </c>
      <c r="AN19" s="41">
        <v>51</v>
      </c>
      <c r="AO19" s="41">
        <v>79</v>
      </c>
      <c r="AP19" s="41">
        <v>0</v>
      </c>
      <c r="AQ19" s="220">
        <v>130</v>
      </c>
      <c r="AR19" s="42"/>
      <c r="AS19" s="42"/>
      <c r="AT19" s="42"/>
      <c r="AU19" s="42"/>
    </row>
    <row r="20" spans="1:47" ht="20.100000000000001" customHeight="1" x14ac:dyDescent="0.2">
      <c r="A20" s="39" t="s">
        <v>59</v>
      </c>
      <c r="B20" s="40" t="s">
        <v>62</v>
      </c>
      <c r="C20" s="40" t="s">
        <v>188</v>
      </c>
      <c r="D20" s="41">
        <v>33</v>
      </c>
      <c r="E20" s="41">
        <v>30</v>
      </c>
      <c r="F20" s="41">
        <v>1</v>
      </c>
      <c r="G20" s="219">
        <f t="shared" si="0"/>
        <v>64</v>
      </c>
      <c r="H20" s="41">
        <v>0</v>
      </c>
      <c r="I20" s="41">
        <v>2</v>
      </c>
      <c r="J20" s="41">
        <v>0</v>
      </c>
      <c r="K20" s="219">
        <f t="shared" si="1"/>
        <v>2</v>
      </c>
      <c r="L20" s="41">
        <v>4</v>
      </c>
      <c r="M20" s="41">
        <v>5</v>
      </c>
      <c r="N20" s="41">
        <v>0</v>
      </c>
      <c r="O20" s="219">
        <f t="shared" si="2"/>
        <v>9</v>
      </c>
      <c r="P20" s="41">
        <v>0</v>
      </c>
      <c r="Q20" s="41">
        <v>0</v>
      </c>
      <c r="R20" s="41">
        <v>0</v>
      </c>
      <c r="S20" s="219">
        <f t="shared" si="3"/>
        <v>0</v>
      </c>
      <c r="T20" s="41">
        <v>8</v>
      </c>
      <c r="U20" s="41">
        <v>18</v>
      </c>
      <c r="V20" s="41">
        <v>0</v>
      </c>
      <c r="W20" s="219">
        <f t="shared" si="4"/>
        <v>26</v>
      </c>
      <c r="X20" s="41">
        <v>0</v>
      </c>
      <c r="Y20" s="41">
        <v>0</v>
      </c>
      <c r="Z20" s="41">
        <v>0</v>
      </c>
      <c r="AA20" s="219">
        <f t="shared" si="5"/>
        <v>0</v>
      </c>
      <c r="AB20" s="41">
        <v>0</v>
      </c>
      <c r="AC20" s="41">
        <v>1</v>
      </c>
      <c r="AD20" s="41">
        <v>0</v>
      </c>
      <c r="AE20" s="219">
        <f t="shared" si="6"/>
        <v>1</v>
      </c>
      <c r="AF20" s="41">
        <v>0</v>
      </c>
      <c r="AG20" s="41">
        <v>1</v>
      </c>
      <c r="AH20" s="41">
        <v>0</v>
      </c>
      <c r="AI20" s="219">
        <f t="shared" si="7"/>
        <v>1</v>
      </c>
      <c r="AJ20" s="41">
        <v>2</v>
      </c>
      <c r="AK20" s="41">
        <v>0</v>
      </c>
      <c r="AL20" s="41">
        <v>0</v>
      </c>
      <c r="AM20" s="219">
        <f t="shared" si="8"/>
        <v>2</v>
      </c>
      <c r="AN20" s="41">
        <v>47</v>
      </c>
      <c r="AO20" s="41">
        <v>57</v>
      </c>
      <c r="AP20" s="41">
        <v>1</v>
      </c>
      <c r="AQ20" s="220">
        <v>105</v>
      </c>
      <c r="AR20" s="42"/>
      <c r="AS20" s="42"/>
      <c r="AT20" s="42"/>
      <c r="AU20" s="42"/>
    </row>
    <row r="21" spans="1:47" ht="20.100000000000001" customHeight="1" x14ac:dyDescent="0.2">
      <c r="A21" s="39" t="s">
        <v>63</v>
      </c>
      <c r="B21" s="40" t="s">
        <v>64</v>
      </c>
      <c r="C21" s="40" t="s">
        <v>187</v>
      </c>
      <c r="D21" s="41">
        <v>24</v>
      </c>
      <c r="E21" s="41">
        <v>35</v>
      </c>
      <c r="F21" s="41">
        <v>0</v>
      </c>
      <c r="G21" s="219">
        <f t="shared" si="0"/>
        <v>59</v>
      </c>
      <c r="H21" s="41">
        <v>2</v>
      </c>
      <c r="I21" s="41">
        <v>7</v>
      </c>
      <c r="J21" s="41">
        <v>0</v>
      </c>
      <c r="K21" s="219">
        <f t="shared" si="1"/>
        <v>9</v>
      </c>
      <c r="L21" s="41">
        <v>3</v>
      </c>
      <c r="M21" s="41">
        <v>4</v>
      </c>
      <c r="N21" s="41">
        <v>0</v>
      </c>
      <c r="O21" s="219">
        <f t="shared" si="2"/>
        <v>7</v>
      </c>
      <c r="P21" s="41">
        <v>1</v>
      </c>
      <c r="Q21" s="41">
        <v>0</v>
      </c>
      <c r="R21" s="41">
        <v>0</v>
      </c>
      <c r="S21" s="219">
        <f t="shared" si="3"/>
        <v>1</v>
      </c>
      <c r="T21" s="41">
        <v>11</v>
      </c>
      <c r="U21" s="41">
        <v>9</v>
      </c>
      <c r="V21" s="41">
        <v>0</v>
      </c>
      <c r="W21" s="219">
        <f t="shared" si="4"/>
        <v>20</v>
      </c>
      <c r="X21" s="41">
        <v>0</v>
      </c>
      <c r="Y21" s="41">
        <v>0</v>
      </c>
      <c r="Z21" s="41">
        <v>0</v>
      </c>
      <c r="AA21" s="219">
        <f t="shared" si="5"/>
        <v>0</v>
      </c>
      <c r="AB21" s="41">
        <v>0</v>
      </c>
      <c r="AC21" s="41">
        <v>0</v>
      </c>
      <c r="AD21" s="41">
        <v>0</v>
      </c>
      <c r="AE21" s="219">
        <f t="shared" si="6"/>
        <v>0</v>
      </c>
      <c r="AF21" s="41">
        <v>0</v>
      </c>
      <c r="AG21" s="41">
        <v>0</v>
      </c>
      <c r="AH21" s="41">
        <v>0</v>
      </c>
      <c r="AI21" s="219">
        <f t="shared" si="7"/>
        <v>0</v>
      </c>
      <c r="AJ21" s="41">
        <v>0</v>
      </c>
      <c r="AK21" s="41">
        <v>0</v>
      </c>
      <c r="AL21" s="41">
        <v>0</v>
      </c>
      <c r="AM21" s="219">
        <f t="shared" si="8"/>
        <v>0</v>
      </c>
      <c r="AN21" s="41">
        <v>41</v>
      </c>
      <c r="AO21" s="41">
        <v>55</v>
      </c>
      <c r="AP21" s="41">
        <v>0</v>
      </c>
      <c r="AQ21" s="220">
        <v>96</v>
      </c>
      <c r="AR21" s="42"/>
      <c r="AS21" s="42"/>
      <c r="AT21" s="42"/>
      <c r="AU21" s="42"/>
    </row>
    <row r="22" spans="1:47" ht="20.100000000000001" customHeight="1" x14ac:dyDescent="0.2">
      <c r="A22" s="39" t="s">
        <v>65</v>
      </c>
      <c r="B22" s="40" t="s">
        <v>66</v>
      </c>
      <c r="C22" s="40" t="s">
        <v>187</v>
      </c>
      <c r="D22" s="41">
        <v>21</v>
      </c>
      <c r="E22" s="41">
        <v>16</v>
      </c>
      <c r="F22" s="41">
        <v>0</v>
      </c>
      <c r="G22" s="219">
        <f t="shared" si="0"/>
        <v>37</v>
      </c>
      <c r="H22" s="41">
        <v>0</v>
      </c>
      <c r="I22" s="41">
        <v>1</v>
      </c>
      <c r="J22" s="41">
        <v>0</v>
      </c>
      <c r="K22" s="219">
        <f t="shared" si="1"/>
        <v>1</v>
      </c>
      <c r="L22" s="41">
        <v>1</v>
      </c>
      <c r="M22" s="41">
        <v>0</v>
      </c>
      <c r="N22" s="41">
        <v>0</v>
      </c>
      <c r="O22" s="219">
        <f t="shared" si="2"/>
        <v>1</v>
      </c>
      <c r="P22" s="41">
        <v>0</v>
      </c>
      <c r="Q22" s="41">
        <v>0</v>
      </c>
      <c r="R22" s="41">
        <v>0</v>
      </c>
      <c r="S22" s="219">
        <f t="shared" si="3"/>
        <v>0</v>
      </c>
      <c r="T22" s="41">
        <v>1</v>
      </c>
      <c r="U22" s="41">
        <v>4</v>
      </c>
      <c r="V22" s="41">
        <v>0</v>
      </c>
      <c r="W22" s="219">
        <f t="shared" si="4"/>
        <v>5</v>
      </c>
      <c r="X22" s="41">
        <v>0</v>
      </c>
      <c r="Y22" s="41">
        <v>0</v>
      </c>
      <c r="Z22" s="41">
        <v>0</v>
      </c>
      <c r="AA22" s="219">
        <f t="shared" si="5"/>
        <v>0</v>
      </c>
      <c r="AB22" s="41">
        <v>1</v>
      </c>
      <c r="AC22" s="41">
        <v>1</v>
      </c>
      <c r="AD22" s="41">
        <v>0</v>
      </c>
      <c r="AE22" s="219">
        <f t="shared" si="6"/>
        <v>2</v>
      </c>
      <c r="AF22" s="41">
        <v>0</v>
      </c>
      <c r="AG22" s="41">
        <v>0</v>
      </c>
      <c r="AH22" s="41">
        <v>0</v>
      </c>
      <c r="AI22" s="219">
        <f t="shared" si="7"/>
        <v>0</v>
      </c>
      <c r="AJ22" s="41">
        <v>0</v>
      </c>
      <c r="AK22" s="41">
        <v>3</v>
      </c>
      <c r="AL22" s="41">
        <v>0</v>
      </c>
      <c r="AM22" s="219">
        <f t="shared" si="8"/>
        <v>3</v>
      </c>
      <c r="AN22" s="41">
        <v>24</v>
      </c>
      <c r="AO22" s="41">
        <v>25</v>
      </c>
      <c r="AP22" s="41">
        <v>0</v>
      </c>
      <c r="AQ22" s="220">
        <v>49</v>
      </c>
      <c r="AR22" s="42"/>
      <c r="AS22" s="42"/>
      <c r="AT22" s="42"/>
      <c r="AU22" s="42"/>
    </row>
    <row r="23" spans="1:47" ht="20.100000000000001" customHeight="1" x14ac:dyDescent="0.2">
      <c r="A23" s="39" t="s">
        <v>65</v>
      </c>
      <c r="B23" s="40" t="s">
        <v>67</v>
      </c>
      <c r="C23" s="40" t="s">
        <v>187</v>
      </c>
      <c r="D23" s="41">
        <v>7</v>
      </c>
      <c r="E23" s="41">
        <v>14</v>
      </c>
      <c r="F23" s="41">
        <v>0</v>
      </c>
      <c r="G23" s="219">
        <f t="shared" si="0"/>
        <v>21</v>
      </c>
      <c r="H23" s="41">
        <v>2</v>
      </c>
      <c r="I23" s="41">
        <v>8</v>
      </c>
      <c r="J23" s="41">
        <v>0</v>
      </c>
      <c r="K23" s="219">
        <f t="shared" si="1"/>
        <v>10</v>
      </c>
      <c r="L23" s="41">
        <v>5</v>
      </c>
      <c r="M23" s="41">
        <v>4</v>
      </c>
      <c r="N23" s="41">
        <v>0</v>
      </c>
      <c r="O23" s="219">
        <f t="shared" si="2"/>
        <v>9</v>
      </c>
      <c r="P23" s="41">
        <v>0</v>
      </c>
      <c r="Q23" s="41">
        <v>0</v>
      </c>
      <c r="R23" s="41">
        <v>0</v>
      </c>
      <c r="S23" s="219">
        <f t="shared" si="3"/>
        <v>0</v>
      </c>
      <c r="T23" s="41">
        <v>8</v>
      </c>
      <c r="U23" s="41">
        <v>16</v>
      </c>
      <c r="V23" s="41">
        <v>0</v>
      </c>
      <c r="W23" s="219">
        <f t="shared" si="4"/>
        <v>24</v>
      </c>
      <c r="X23" s="41">
        <v>0</v>
      </c>
      <c r="Y23" s="41">
        <v>0</v>
      </c>
      <c r="Z23" s="41">
        <v>0</v>
      </c>
      <c r="AA23" s="219">
        <f t="shared" si="5"/>
        <v>0</v>
      </c>
      <c r="AB23" s="41">
        <v>1</v>
      </c>
      <c r="AC23" s="41">
        <v>2</v>
      </c>
      <c r="AD23" s="41">
        <v>0</v>
      </c>
      <c r="AE23" s="219">
        <f t="shared" si="6"/>
        <v>3</v>
      </c>
      <c r="AF23" s="41">
        <v>0</v>
      </c>
      <c r="AG23" s="41">
        <v>0</v>
      </c>
      <c r="AH23" s="41">
        <v>0</v>
      </c>
      <c r="AI23" s="219">
        <f t="shared" si="7"/>
        <v>0</v>
      </c>
      <c r="AJ23" s="41">
        <v>1</v>
      </c>
      <c r="AK23" s="41">
        <v>2</v>
      </c>
      <c r="AL23" s="41">
        <v>0</v>
      </c>
      <c r="AM23" s="219">
        <f t="shared" si="8"/>
        <v>3</v>
      </c>
      <c r="AN23" s="41">
        <v>24</v>
      </c>
      <c r="AO23" s="41">
        <v>46</v>
      </c>
      <c r="AP23" s="41">
        <v>0</v>
      </c>
      <c r="AQ23" s="220">
        <v>70</v>
      </c>
      <c r="AR23" s="42"/>
      <c r="AS23" s="42"/>
      <c r="AT23" s="42"/>
      <c r="AU23" s="42"/>
    </row>
    <row r="24" spans="1:47" ht="20.100000000000001" customHeight="1" x14ac:dyDescent="0.2">
      <c r="A24" s="39" t="s">
        <v>65</v>
      </c>
      <c r="B24" s="40" t="s">
        <v>68</v>
      </c>
      <c r="C24" s="40" t="s">
        <v>188</v>
      </c>
      <c r="D24" s="41">
        <v>30</v>
      </c>
      <c r="E24" s="41">
        <v>41</v>
      </c>
      <c r="F24" s="41">
        <v>0</v>
      </c>
      <c r="G24" s="219">
        <f t="shared" si="0"/>
        <v>71</v>
      </c>
      <c r="H24" s="41">
        <v>4</v>
      </c>
      <c r="I24" s="41">
        <v>6</v>
      </c>
      <c r="J24" s="41">
        <v>0</v>
      </c>
      <c r="K24" s="219">
        <f t="shared" si="1"/>
        <v>10</v>
      </c>
      <c r="L24" s="41">
        <v>4</v>
      </c>
      <c r="M24" s="41">
        <v>20</v>
      </c>
      <c r="N24" s="41">
        <v>0</v>
      </c>
      <c r="O24" s="219">
        <f t="shared" si="2"/>
        <v>24</v>
      </c>
      <c r="P24" s="41">
        <v>0</v>
      </c>
      <c r="Q24" s="41">
        <v>0</v>
      </c>
      <c r="R24" s="41">
        <v>0</v>
      </c>
      <c r="S24" s="219">
        <f t="shared" si="3"/>
        <v>0</v>
      </c>
      <c r="T24" s="41">
        <v>11</v>
      </c>
      <c r="U24" s="41">
        <v>13</v>
      </c>
      <c r="V24" s="41">
        <v>0</v>
      </c>
      <c r="W24" s="219">
        <f t="shared" si="4"/>
        <v>24</v>
      </c>
      <c r="X24" s="41">
        <v>0</v>
      </c>
      <c r="Y24" s="41">
        <v>0</v>
      </c>
      <c r="Z24" s="41">
        <v>0</v>
      </c>
      <c r="AA24" s="219">
        <f t="shared" si="5"/>
        <v>0</v>
      </c>
      <c r="AB24" s="41">
        <v>1</v>
      </c>
      <c r="AC24" s="41">
        <v>6</v>
      </c>
      <c r="AD24" s="41">
        <v>0</v>
      </c>
      <c r="AE24" s="219">
        <f t="shared" si="6"/>
        <v>7</v>
      </c>
      <c r="AF24" s="41">
        <v>1</v>
      </c>
      <c r="AG24" s="41">
        <v>2</v>
      </c>
      <c r="AH24" s="41">
        <v>0</v>
      </c>
      <c r="AI24" s="219">
        <f t="shared" si="7"/>
        <v>3</v>
      </c>
      <c r="AJ24" s="41">
        <v>0</v>
      </c>
      <c r="AK24" s="41">
        <v>1</v>
      </c>
      <c r="AL24" s="41">
        <v>0</v>
      </c>
      <c r="AM24" s="219">
        <f t="shared" si="8"/>
        <v>1</v>
      </c>
      <c r="AN24" s="41">
        <v>51</v>
      </c>
      <c r="AO24" s="41">
        <v>89</v>
      </c>
      <c r="AP24" s="41">
        <v>0</v>
      </c>
      <c r="AQ24" s="220">
        <v>140</v>
      </c>
      <c r="AR24" s="42"/>
      <c r="AS24" s="42"/>
      <c r="AT24" s="42"/>
      <c r="AU24" s="42"/>
    </row>
    <row r="25" spans="1:47" ht="20.100000000000001" customHeight="1" x14ac:dyDescent="0.2">
      <c r="A25" s="39" t="s">
        <v>69</v>
      </c>
      <c r="B25" s="40" t="s">
        <v>70</v>
      </c>
      <c r="C25" s="40" t="s">
        <v>187</v>
      </c>
      <c r="D25" s="41">
        <v>39</v>
      </c>
      <c r="E25" s="41">
        <v>34</v>
      </c>
      <c r="F25" s="41">
        <v>0</v>
      </c>
      <c r="G25" s="219">
        <f t="shared" si="0"/>
        <v>73</v>
      </c>
      <c r="H25" s="41">
        <v>2</v>
      </c>
      <c r="I25" s="41">
        <v>3</v>
      </c>
      <c r="J25" s="41">
        <v>0</v>
      </c>
      <c r="K25" s="219">
        <f t="shared" si="1"/>
        <v>5</v>
      </c>
      <c r="L25" s="41">
        <v>4</v>
      </c>
      <c r="M25" s="41">
        <v>3</v>
      </c>
      <c r="N25" s="41">
        <v>0</v>
      </c>
      <c r="O25" s="219">
        <f t="shared" si="2"/>
        <v>7</v>
      </c>
      <c r="P25" s="41">
        <v>0</v>
      </c>
      <c r="Q25" s="41">
        <v>1</v>
      </c>
      <c r="R25" s="41">
        <v>0</v>
      </c>
      <c r="S25" s="219">
        <f t="shared" si="3"/>
        <v>1</v>
      </c>
      <c r="T25" s="41">
        <v>5</v>
      </c>
      <c r="U25" s="41">
        <v>13</v>
      </c>
      <c r="V25" s="41">
        <v>0</v>
      </c>
      <c r="W25" s="219">
        <f t="shared" si="4"/>
        <v>18</v>
      </c>
      <c r="X25" s="41">
        <v>0</v>
      </c>
      <c r="Y25" s="41">
        <v>0</v>
      </c>
      <c r="Z25" s="41">
        <v>0</v>
      </c>
      <c r="AA25" s="219">
        <f t="shared" si="5"/>
        <v>0</v>
      </c>
      <c r="AB25" s="41">
        <v>0</v>
      </c>
      <c r="AC25" s="41">
        <v>0</v>
      </c>
      <c r="AD25" s="41">
        <v>0</v>
      </c>
      <c r="AE25" s="219">
        <f t="shared" si="6"/>
        <v>0</v>
      </c>
      <c r="AF25" s="41">
        <v>0</v>
      </c>
      <c r="AG25" s="41">
        <v>0</v>
      </c>
      <c r="AH25" s="41">
        <v>0</v>
      </c>
      <c r="AI25" s="219">
        <f t="shared" si="7"/>
        <v>0</v>
      </c>
      <c r="AJ25" s="41">
        <v>0</v>
      </c>
      <c r="AK25" s="41">
        <v>2</v>
      </c>
      <c r="AL25" s="41">
        <v>0</v>
      </c>
      <c r="AM25" s="219">
        <f t="shared" si="8"/>
        <v>2</v>
      </c>
      <c r="AN25" s="41">
        <v>50</v>
      </c>
      <c r="AO25" s="41">
        <v>56</v>
      </c>
      <c r="AP25" s="41">
        <v>0</v>
      </c>
      <c r="AQ25" s="220">
        <v>106</v>
      </c>
      <c r="AR25" s="42"/>
      <c r="AS25" s="42"/>
      <c r="AT25" s="42"/>
      <c r="AU25" s="42"/>
    </row>
    <row r="26" spans="1:47" ht="20.100000000000001" customHeight="1" x14ac:dyDescent="0.2">
      <c r="A26" s="39" t="s">
        <v>71</v>
      </c>
      <c r="B26" s="40" t="s">
        <v>72</v>
      </c>
      <c r="C26" s="40" t="s">
        <v>187</v>
      </c>
      <c r="D26" s="41">
        <v>28</v>
      </c>
      <c r="E26" s="41">
        <v>36</v>
      </c>
      <c r="F26" s="41">
        <v>0</v>
      </c>
      <c r="G26" s="219">
        <f t="shared" si="0"/>
        <v>64</v>
      </c>
      <c r="H26" s="41">
        <v>0</v>
      </c>
      <c r="I26" s="41">
        <v>2</v>
      </c>
      <c r="J26" s="41">
        <v>0</v>
      </c>
      <c r="K26" s="219">
        <f t="shared" si="1"/>
        <v>2</v>
      </c>
      <c r="L26" s="41">
        <v>2</v>
      </c>
      <c r="M26" s="41">
        <v>3</v>
      </c>
      <c r="N26" s="41">
        <v>0</v>
      </c>
      <c r="O26" s="219">
        <f t="shared" si="2"/>
        <v>5</v>
      </c>
      <c r="P26" s="41">
        <v>0</v>
      </c>
      <c r="Q26" s="41">
        <v>1</v>
      </c>
      <c r="R26" s="41">
        <v>0</v>
      </c>
      <c r="S26" s="219">
        <f t="shared" si="3"/>
        <v>1</v>
      </c>
      <c r="T26" s="41">
        <v>2</v>
      </c>
      <c r="U26" s="41">
        <v>5</v>
      </c>
      <c r="V26" s="41">
        <v>0</v>
      </c>
      <c r="W26" s="219">
        <f t="shared" si="4"/>
        <v>7</v>
      </c>
      <c r="X26" s="41">
        <v>1</v>
      </c>
      <c r="Y26" s="41">
        <v>0</v>
      </c>
      <c r="Z26" s="41">
        <v>0</v>
      </c>
      <c r="AA26" s="219">
        <f t="shared" si="5"/>
        <v>1</v>
      </c>
      <c r="AB26" s="41">
        <v>2</v>
      </c>
      <c r="AC26" s="41">
        <v>0</v>
      </c>
      <c r="AD26" s="41">
        <v>0</v>
      </c>
      <c r="AE26" s="219">
        <f t="shared" si="6"/>
        <v>2</v>
      </c>
      <c r="AF26" s="41">
        <v>0</v>
      </c>
      <c r="AG26" s="41">
        <v>0</v>
      </c>
      <c r="AH26" s="41">
        <v>0</v>
      </c>
      <c r="AI26" s="219">
        <f t="shared" si="7"/>
        <v>0</v>
      </c>
      <c r="AJ26" s="41">
        <v>0</v>
      </c>
      <c r="AK26" s="41">
        <v>0</v>
      </c>
      <c r="AL26" s="41">
        <v>0</v>
      </c>
      <c r="AM26" s="219">
        <f t="shared" si="8"/>
        <v>0</v>
      </c>
      <c r="AN26" s="41">
        <v>35</v>
      </c>
      <c r="AO26" s="41">
        <v>47</v>
      </c>
      <c r="AP26" s="41">
        <v>0</v>
      </c>
      <c r="AQ26" s="220">
        <v>82</v>
      </c>
      <c r="AR26" s="42"/>
      <c r="AS26" s="42"/>
      <c r="AT26" s="42"/>
      <c r="AU26" s="42"/>
    </row>
    <row r="27" spans="1:47" ht="20.100000000000001" customHeight="1" x14ac:dyDescent="0.2">
      <c r="A27" s="39" t="s">
        <v>73</v>
      </c>
      <c r="B27" s="40" t="s">
        <v>74</v>
      </c>
      <c r="C27" s="40" t="s">
        <v>187</v>
      </c>
      <c r="D27" s="41">
        <v>22</v>
      </c>
      <c r="E27" s="41">
        <v>28</v>
      </c>
      <c r="F27" s="41">
        <v>0</v>
      </c>
      <c r="G27" s="219">
        <f t="shared" si="0"/>
        <v>50</v>
      </c>
      <c r="H27" s="41">
        <v>0</v>
      </c>
      <c r="I27" s="41">
        <v>1</v>
      </c>
      <c r="J27" s="41">
        <v>0</v>
      </c>
      <c r="K27" s="219">
        <f t="shared" si="1"/>
        <v>1</v>
      </c>
      <c r="L27" s="41">
        <v>2</v>
      </c>
      <c r="M27" s="41">
        <v>2</v>
      </c>
      <c r="N27" s="41">
        <v>0</v>
      </c>
      <c r="O27" s="219">
        <f t="shared" si="2"/>
        <v>4</v>
      </c>
      <c r="P27" s="41">
        <v>0</v>
      </c>
      <c r="Q27" s="41">
        <v>0</v>
      </c>
      <c r="R27" s="41">
        <v>0</v>
      </c>
      <c r="S27" s="219">
        <f t="shared" si="3"/>
        <v>0</v>
      </c>
      <c r="T27" s="41">
        <v>2</v>
      </c>
      <c r="U27" s="41">
        <v>2</v>
      </c>
      <c r="V27" s="41">
        <v>0</v>
      </c>
      <c r="W27" s="219">
        <f t="shared" si="4"/>
        <v>4</v>
      </c>
      <c r="X27" s="41">
        <v>0</v>
      </c>
      <c r="Y27" s="41">
        <v>0</v>
      </c>
      <c r="Z27" s="41">
        <v>0</v>
      </c>
      <c r="AA27" s="219">
        <f t="shared" si="5"/>
        <v>0</v>
      </c>
      <c r="AB27" s="41">
        <v>2</v>
      </c>
      <c r="AC27" s="41">
        <v>3</v>
      </c>
      <c r="AD27" s="41">
        <v>0</v>
      </c>
      <c r="AE27" s="219">
        <f t="shared" si="6"/>
        <v>5</v>
      </c>
      <c r="AF27" s="41">
        <v>1</v>
      </c>
      <c r="AG27" s="41">
        <v>0</v>
      </c>
      <c r="AH27" s="41">
        <v>0</v>
      </c>
      <c r="AI27" s="219">
        <f t="shared" si="7"/>
        <v>1</v>
      </c>
      <c r="AJ27" s="41">
        <v>0</v>
      </c>
      <c r="AK27" s="41">
        <v>0</v>
      </c>
      <c r="AL27" s="41">
        <v>0</v>
      </c>
      <c r="AM27" s="219">
        <f t="shared" si="8"/>
        <v>0</v>
      </c>
      <c r="AN27" s="41">
        <v>29</v>
      </c>
      <c r="AO27" s="41">
        <v>36</v>
      </c>
      <c r="AP27" s="41">
        <v>0</v>
      </c>
      <c r="AQ27" s="220">
        <v>65</v>
      </c>
      <c r="AR27" s="42"/>
      <c r="AS27" s="42"/>
      <c r="AT27" s="42"/>
      <c r="AU27" s="42"/>
    </row>
    <row r="28" spans="1:47" ht="20.100000000000001" customHeight="1" x14ac:dyDescent="0.2">
      <c r="A28" s="39" t="s">
        <v>73</v>
      </c>
      <c r="B28" s="40" t="s">
        <v>75</v>
      </c>
      <c r="C28" s="40" t="s">
        <v>187</v>
      </c>
      <c r="D28" s="41">
        <v>34</v>
      </c>
      <c r="E28" s="41">
        <v>45</v>
      </c>
      <c r="F28" s="41">
        <v>0</v>
      </c>
      <c r="G28" s="219">
        <f t="shared" si="0"/>
        <v>79</v>
      </c>
      <c r="H28" s="41">
        <v>2</v>
      </c>
      <c r="I28" s="41">
        <v>1</v>
      </c>
      <c r="J28" s="41">
        <v>0</v>
      </c>
      <c r="K28" s="219">
        <f t="shared" si="1"/>
        <v>3</v>
      </c>
      <c r="L28" s="41">
        <v>2</v>
      </c>
      <c r="M28" s="41">
        <v>7</v>
      </c>
      <c r="N28" s="41">
        <v>0</v>
      </c>
      <c r="O28" s="219">
        <f t="shared" si="2"/>
        <v>9</v>
      </c>
      <c r="P28" s="41">
        <v>0</v>
      </c>
      <c r="Q28" s="41">
        <v>0</v>
      </c>
      <c r="R28" s="41">
        <v>0</v>
      </c>
      <c r="S28" s="219">
        <f t="shared" si="3"/>
        <v>0</v>
      </c>
      <c r="T28" s="41">
        <v>9</v>
      </c>
      <c r="U28" s="41">
        <v>12</v>
      </c>
      <c r="V28" s="41">
        <v>0</v>
      </c>
      <c r="W28" s="219">
        <f t="shared" si="4"/>
        <v>21</v>
      </c>
      <c r="X28" s="41">
        <v>1</v>
      </c>
      <c r="Y28" s="41">
        <v>0</v>
      </c>
      <c r="Z28" s="41">
        <v>0</v>
      </c>
      <c r="AA28" s="219">
        <f t="shared" si="5"/>
        <v>1</v>
      </c>
      <c r="AB28" s="41">
        <v>0</v>
      </c>
      <c r="AC28" s="41">
        <v>3</v>
      </c>
      <c r="AD28" s="41">
        <v>0</v>
      </c>
      <c r="AE28" s="219">
        <f t="shared" si="6"/>
        <v>3</v>
      </c>
      <c r="AF28" s="41">
        <v>0</v>
      </c>
      <c r="AG28" s="41">
        <v>2</v>
      </c>
      <c r="AH28" s="41">
        <v>0</v>
      </c>
      <c r="AI28" s="219">
        <f t="shared" si="7"/>
        <v>2</v>
      </c>
      <c r="AJ28" s="41">
        <v>0</v>
      </c>
      <c r="AK28" s="41">
        <v>0</v>
      </c>
      <c r="AL28" s="41">
        <v>0</v>
      </c>
      <c r="AM28" s="219">
        <f t="shared" si="8"/>
        <v>0</v>
      </c>
      <c r="AN28" s="41">
        <v>48</v>
      </c>
      <c r="AO28" s="41">
        <v>70</v>
      </c>
      <c r="AP28" s="41">
        <v>0</v>
      </c>
      <c r="AQ28" s="220">
        <v>118</v>
      </c>
      <c r="AR28" s="42"/>
      <c r="AS28" s="42"/>
      <c r="AT28" s="42"/>
      <c r="AU28" s="42"/>
    </row>
    <row r="29" spans="1:47" ht="20.100000000000001" customHeight="1" x14ac:dyDescent="0.2">
      <c r="A29" s="39" t="s">
        <v>76</v>
      </c>
      <c r="B29" s="40" t="s">
        <v>77</v>
      </c>
      <c r="C29" s="40" t="s">
        <v>187</v>
      </c>
      <c r="D29" s="41">
        <v>21</v>
      </c>
      <c r="E29" s="41">
        <v>33</v>
      </c>
      <c r="F29" s="41">
        <v>0</v>
      </c>
      <c r="G29" s="219">
        <f t="shared" si="0"/>
        <v>54</v>
      </c>
      <c r="H29" s="41">
        <v>2</v>
      </c>
      <c r="I29" s="41">
        <v>0</v>
      </c>
      <c r="J29" s="41">
        <v>0</v>
      </c>
      <c r="K29" s="219">
        <f t="shared" si="1"/>
        <v>2</v>
      </c>
      <c r="L29" s="41">
        <v>2</v>
      </c>
      <c r="M29" s="41">
        <v>0</v>
      </c>
      <c r="N29" s="41">
        <v>0</v>
      </c>
      <c r="O29" s="219">
        <f t="shared" si="2"/>
        <v>2</v>
      </c>
      <c r="P29" s="41">
        <v>0</v>
      </c>
      <c r="Q29" s="41">
        <v>0</v>
      </c>
      <c r="R29" s="41">
        <v>0</v>
      </c>
      <c r="S29" s="219">
        <f t="shared" si="3"/>
        <v>0</v>
      </c>
      <c r="T29" s="41">
        <v>7</v>
      </c>
      <c r="U29" s="41">
        <v>5</v>
      </c>
      <c r="V29" s="41">
        <v>0</v>
      </c>
      <c r="W29" s="219">
        <f t="shared" si="4"/>
        <v>12</v>
      </c>
      <c r="X29" s="41">
        <v>0</v>
      </c>
      <c r="Y29" s="41">
        <v>0</v>
      </c>
      <c r="Z29" s="41">
        <v>0</v>
      </c>
      <c r="AA29" s="219">
        <f t="shared" si="5"/>
        <v>0</v>
      </c>
      <c r="AB29" s="41">
        <v>2</v>
      </c>
      <c r="AC29" s="41">
        <v>1</v>
      </c>
      <c r="AD29" s="41">
        <v>0</v>
      </c>
      <c r="AE29" s="219">
        <f t="shared" si="6"/>
        <v>3</v>
      </c>
      <c r="AF29" s="41">
        <v>0</v>
      </c>
      <c r="AG29" s="41">
        <v>0</v>
      </c>
      <c r="AH29" s="41">
        <v>0</v>
      </c>
      <c r="AI29" s="219">
        <f t="shared" si="7"/>
        <v>0</v>
      </c>
      <c r="AJ29" s="41">
        <v>1</v>
      </c>
      <c r="AK29" s="41">
        <v>0</v>
      </c>
      <c r="AL29" s="41">
        <v>0</v>
      </c>
      <c r="AM29" s="219">
        <f t="shared" si="8"/>
        <v>1</v>
      </c>
      <c r="AN29" s="41">
        <v>35</v>
      </c>
      <c r="AO29" s="41">
        <v>39</v>
      </c>
      <c r="AP29" s="41">
        <v>0</v>
      </c>
      <c r="AQ29" s="220">
        <v>74</v>
      </c>
      <c r="AR29" s="42"/>
      <c r="AS29" s="42"/>
      <c r="AT29" s="42"/>
      <c r="AU29" s="42"/>
    </row>
    <row r="30" spans="1:47" ht="20.100000000000001" customHeight="1" x14ac:dyDescent="0.2">
      <c r="A30" s="39" t="s">
        <v>78</v>
      </c>
      <c r="B30" s="40" t="s">
        <v>79</v>
      </c>
      <c r="C30" s="40" t="s">
        <v>188</v>
      </c>
      <c r="D30" s="41">
        <v>21</v>
      </c>
      <c r="E30" s="41">
        <v>24</v>
      </c>
      <c r="F30" s="41">
        <v>0</v>
      </c>
      <c r="G30" s="219">
        <f t="shared" si="0"/>
        <v>45</v>
      </c>
      <c r="H30" s="41">
        <v>0</v>
      </c>
      <c r="I30" s="41">
        <v>1</v>
      </c>
      <c r="J30" s="41">
        <v>0</v>
      </c>
      <c r="K30" s="219">
        <f t="shared" si="1"/>
        <v>1</v>
      </c>
      <c r="L30" s="41">
        <v>1</v>
      </c>
      <c r="M30" s="41">
        <v>2</v>
      </c>
      <c r="N30" s="41">
        <v>0</v>
      </c>
      <c r="O30" s="219">
        <f t="shared" si="2"/>
        <v>3</v>
      </c>
      <c r="P30" s="41">
        <v>0</v>
      </c>
      <c r="Q30" s="41">
        <v>0</v>
      </c>
      <c r="R30" s="41">
        <v>0</v>
      </c>
      <c r="S30" s="219">
        <f t="shared" si="3"/>
        <v>0</v>
      </c>
      <c r="T30" s="41">
        <v>2</v>
      </c>
      <c r="U30" s="41">
        <v>7</v>
      </c>
      <c r="V30" s="41">
        <v>0</v>
      </c>
      <c r="W30" s="219">
        <f t="shared" si="4"/>
        <v>9</v>
      </c>
      <c r="X30" s="41">
        <v>0</v>
      </c>
      <c r="Y30" s="41">
        <v>0</v>
      </c>
      <c r="Z30" s="41">
        <v>0</v>
      </c>
      <c r="AA30" s="219">
        <f t="shared" si="5"/>
        <v>0</v>
      </c>
      <c r="AB30" s="41">
        <v>1</v>
      </c>
      <c r="AC30" s="41">
        <v>3</v>
      </c>
      <c r="AD30" s="41">
        <v>0</v>
      </c>
      <c r="AE30" s="219">
        <f t="shared" si="6"/>
        <v>4</v>
      </c>
      <c r="AF30" s="41">
        <v>0</v>
      </c>
      <c r="AG30" s="41">
        <v>2</v>
      </c>
      <c r="AH30" s="41">
        <v>0</v>
      </c>
      <c r="AI30" s="219">
        <f t="shared" si="7"/>
        <v>2</v>
      </c>
      <c r="AJ30" s="41">
        <v>0</v>
      </c>
      <c r="AK30" s="41">
        <v>0</v>
      </c>
      <c r="AL30" s="41">
        <v>0</v>
      </c>
      <c r="AM30" s="219">
        <f t="shared" si="8"/>
        <v>0</v>
      </c>
      <c r="AN30" s="41">
        <v>25</v>
      </c>
      <c r="AO30" s="41">
        <v>39</v>
      </c>
      <c r="AP30" s="41">
        <v>0</v>
      </c>
      <c r="AQ30" s="220">
        <v>64</v>
      </c>
      <c r="AR30" s="42"/>
      <c r="AS30" s="42"/>
      <c r="AT30" s="42"/>
      <c r="AU30" s="42"/>
    </row>
    <row r="31" spans="1:47" ht="20.100000000000001" customHeight="1" x14ac:dyDescent="0.2">
      <c r="A31" s="39" t="s">
        <v>80</v>
      </c>
      <c r="B31" s="40" t="s">
        <v>81</v>
      </c>
      <c r="C31" s="40" t="s">
        <v>187</v>
      </c>
      <c r="D31" s="41">
        <v>16</v>
      </c>
      <c r="E31" s="41">
        <v>23</v>
      </c>
      <c r="F31" s="41">
        <v>0</v>
      </c>
      <c r="G31" s="219">
        <f t="shared" si="0"/>
        <v>39</v>
      </c>
      <c r="H31" s="41">
        <v>7</v>
      </c>
      <c r="I31" s="41">
        <v>11</v>
      </c>
      <c r="J31" s="41">
        <v>0</v>
      </c>
      <c r="K31" s="219">
        <f t="shared" si="1"/>
        <v>18</v>
      </c>
      <c r="L31" s="41">
        <v>7</v>
      </c>
      <c r="M31" s="41">
        <v>11</v>
      </c>
      <c r="N31" s="41">
        <v>0</v>
      </c>
      <c r="O31" s="219">
        <f t="shared" si="2"/>
        <v>18</v>
      </c>
      <c r="P31" s="41">
        <v>0</v>
      </c>
      <c r="Q31" s="41">
        <v>0</v>
      </c>
      <c r="R31" s="41">
        <v>0</v>
      </c>
      <c r="S31" s="219">
        <f t="shared" si="3"/>
        <v>0</v>
      </c>
      <c r="T31" s="41">
        <v>19</v>
      </c>
      <c r="U31" s="41">
        <v>31</v>
      </c>
      <c r="V31" s="41">
        <v>0</v>
      </c>
      <c r="W31" s="219">
        <f t="shared" si="4"/>
        <v>50</v>
      </c>
      <c r="X31" s="41">
        <v>0</v>
      </c>
      <c r="Y31" s="41">
        <v>0</v>
      </c>
      <c r="Z31" s="41">
        <v>0</v>
      </c>
      <c r="AA31" s="219">
        <f t="shared" si="5"/>
        <v>0</v>
      </c>
      <c r="AB31" s="41">
        <v>2</v>
      </c>
      <c r="AC31" s="41">
        <v>2</v>
      </c>
      <c r="AD31" s="41">
        <v>0</v>
      </c>
      <c r="AE31" s="219">
        <f t="shared" si="6"/>
        <v>4</v>
      </c>
      <c r="AF31" s="41">
        <v>1</v>
      </c>
      <c r="AG31" s="41">
        <v>4</v>
      </c>
      <c r="AH31" s="41">
        <v>0</v>
      </c>
      <c r="AI31" s="219">
        <f t="shared" si="7"/>
        <v>5</v>
      </c>
      <c r="AJ31" s="41">
        <v>0</v>
      </c>
      <c r="AK31" s="41">
        <v>0</v>
      </c>
      <c r="AL31" s="41">
        <v>1</v>
      </c>
      <c r="AM31" s="219">
        <f t="shared" si="8"/>
        <v>1</v>
      </c>
      <c r="AN31" s="41">
        <v>52</v>
      </c>
      <c r="AO31" s="41">
        <v>82</v>
      </c>
      <c r="AP31" s="41">
        <v>1</v>
      </c>
      <c r="AQ31" s="220">
        <v>135</v>
      </c>
      <c r="AR31" s="42"/>
      <c r="AS31" s="42"/>
      <c r="AT31" s="42"/>
      <c r="AU31" s="42"/>
    </row>
    <row r="32" spans="1:47" ht="20.100000000000001" customHeight="1" x14ac:dyDescent="0.2">
      <c r="A32" s="39" t="s">
        <v>82</v>
      </c>
      <c r="B32" s="40" t="s">
        <v>83</v>
      </c>
      <c r="C32" s="40" t="s">
        <v>188</v>
      </c>
      <c r="D32" s="41">
        <v>4</v>
      </c>
      <c r="E32" s="41">
        <v>6</v>
      </c>
      <c r="F32" s="41">
        <v>0</v>
      </c>
      <c r="G32" s="219">
        <f t="shared" si="0"/>
        <v>10</v>
      </c>
      <c r="H32" s="41">
        <v>2</v>
      </c>
      <c r="I32" s="41">
        <v>1</v>
      </c>
      <c r="J32" s="41">
        <v>0</v>
      </c>
      <c r="K32" s="219">
        <f t="shared" si="1"/>
        <v>3</v>
      </c>
      <c r="L32" s="41">
        <v>3</v>
      </c>
      <c r="M32" s="41">
        <v>2</v>
      </c>
      <c r="N32" s="41">
        <v>0</v>
      </c>
      <c r="O32" s="219">
        <f t="shared" si="2"/>
        <v>5</v>
      </c>
      <c r="P32" s="41">
        <v>0</v>
      </c>
      <c r="Q32" s="41">
        <v>0</v>
      </c>
      <c r="R32" s="41">
        <v>0</v>
      </c>
      <c r="S32" s="219">
        <f t="shared" si="3"/>
        <v>0</v>
      </c>
      <c r="T32" s="41">
        <v>4</v>
      </c>
      <c r="U32" s="41">
        <v>9</v>
      </c>
      <c r="V32" s="41">
        <v>0</v>
      </c>
      <c r="W32" s="219">
        <f t="shared" si="4"/>
        <v>13</v>
      </c>
      <c r="X32" s="41">
        <v>0</v>
      </c>
      <c r="Y32" s="41">
        <v>0</v>
      </c>
      <c r="Z32" s="41">
        <v>0</v>
      </c>
      <c r="AA32" s="219">
        <f t="shared" si="5"/>
        <v>0</v>
      </c>
      <c r="AB32" s="41">
        <v>2</v>
      </c>
      <c r="AC32" s="41">
        <v>0</v>
      </c>
      <c r="AD32" s="41">
        <v>0</v>
      </c>
      <c r="AE32" s="219">
        <f t="shared" si="6"/>
        <v>2</v>
      </c>
      <c r="AF32" s="41">
        <v>1</v>
      </c>
      <c r="AG32" s="41">
        <v>1</v>
      </c>
      <c r="AH32" s="41">
        <v>0</v>
      </c>
      <c r="AI32" s="219">
        <f t="shared" si="7"/>
        <v>2</v>
      </c>
      <c r="AJ32" s="41">
        <v>0</v>
      </c>
      <c r="AK32" s="41">
        <v>0</v>
      </c>
      <c r="AL32" s="41">
        <v>0</v>
      </c>
      <c r="AM32" s="219">
        <f t="shared" si="8"/>
        <v>0</v>
      </c>
      <c r="AN32" s="41">
        <v>16</v>
      </c>
      <c r="AO32" s="41">
        <v>19</v>
      </c>
      <c r="AP32" s="41">
        <v>0</v>
      </c>
      <c r="AQ32" s="220">
        <v>35</v>
      </c>
      <c r="AR32" s="42"/>
      <c r="AS32" s="42"/>
      <c r="AT32" s="42"/>
      <c r="AU32" s="42"/>
    </row>
    <row r="33" spans="1:47" ht="20.100000000000001" customHeight="1" x14ac:dyDescent="0.2">
      <c r="A33" s="39" t="s">
        <v>82</v>
      </c>
      <c r="B33" s="40" t="s">
        <v>84</v>
      </c>
      <c r="C33" s="40" t="s">
        <v>188</v>
      </c>
      <c r="D33" s="41">
        <v>22</v>
      </c>
      <c r="E33" s="41">
        <v>27</v>
      </c>
      <c r="F33" s="41">
        <v>0</v>
      </c>
      <c r="G33" s="219">
        <f t="shared" si="0"/>
        <v>49</v>
      </c>
      <c r="H33" s="41">
        <v>2</v>
      </c>
      <c r="I33" s="41">
        <v>4</v>
      </c>
      <c r="J33" s="41">
        <v>0</v>
      </c>
      <c r="K33" s="219">
        <f t="shared" si="1"/>
        <v>6</v>
      </c>
      <c r="L33" s="41">
        <v>3</v>
      </c>
      <c r="M33" s="41">
        <v>4</v>
      </c>
      <c r="N33" s="41">
        <v>0</v>
      </c>
      <c r="O33" s="219">
        <f t="shared" si="2"/>
        <v>7</v>
      </c>
      <c r="P33" s="41">
        <v>0</v>
      </c>
      <c r="Q33" s="41">
        <v>0</v>
      </c>
      <c r="R33" s="41">
        <v>0</v>
      </c>
      <c r="S33" s="219">
        <f t="shared" si="3"/>
        <v>0</v>
      </c>
      <c r="T33" s="41">
        <v>17</v>
      </c>
      <c r="U33" s="41">
        <v>19</v>
      </c>
      <c r="V33" s="41">
        <v>0</v>
      </c>
      <c r="W33" s="219">
        <f t="shared" si="4"/>
        <v>36</v>
      </c>
      <c r="X33" s="41">
        <v>0</v>
      </c>
      <c r="Y33" s="41">
        <v>1</v>
      </c>
      <c r="Z33" s="41">
        <v>0</v>
      </c>
      <c r="AA33" s="219">
        <f t="shared" si="5"/>
        <v>1</v>
      </c>
      <c r="AB33" s="41">
        <v>4</v>
      </c>
      <c r="AC33" s="41">
        <v>4</v>
      </c>
      <c r="AD33" s="41">
        <v>0</v>
      </c>
      <c r="AE33" s="219">
        <f t="shared" si="6"/>
        <v>8</v>
      </c>
      <c r="AF33" s="41">
        <v>2</v>
      </c>
      <c r="AG33" s="41">
        <v>5</v>
      </c>
      <c r="AH33" s="41">
        <v>0</v>
      </c>
      <c r="AI33" s="219">
        <f t="shared" si="7"/>
        <v>7</v>
      </c>
      <c r="AJ33" s="41">
        <v>2</v>
      </c>
      <c r="AK33" s="41">
        <v>1</v>
      </c>
      <c r="AL33" s="41">
        <v>0</v>
      </c>
      <c r="AM33" s="219">
        <f t="shared" si="8"/>
        <v>3</v>
      </c>
      <c r="AN33" s="41">
        <v>52</v>
      </c>
      <c r="AO33" s="41">
        <v>65</v>
      </c>
      <c r="AP33" s="41">
        <v>0</v>
      </c>
      <c r="AQ33" s="220">
        <v>117</v>
      </c>
      <c r="AR33" s="42"/>
      <c r="AS33" s="42"/>
      <c r="AT33" s="42"/>
      <c r="AU33" s="42"/>
    </row>
    <row r="34" spans="1:47" ht="20.100000000000001" customHeight="1" x14ac:dyDescent="0.2">
      <c r="A34" s="39" t="s">
        <v>82</v>
      </c>
      <c r="B34" s="40" t="s">
        <v>85</v>
      </c>
      <c r="C34" s="40" t="s">
        <v>188</v>
      </c>
      <c r="D34" s="41">
        <v>32</v>
      </c>
      <c r="E34" s="41">
        <v>28</v>
      </c>
      <c r="F34" s="41">
        <v>0</v>
      </c>
      <c r="G34" s="219">
        <f t="shared" si="0"/>
        <v>60</v>
      </c>
      <c r="H34" s="41">
        <v>10</v>
      </c>
      <c r="I34" s="41">
        <v>25</v>
      </c>
      <c r="J34" s="41">
        <v>0</v>
      </c>
      <c r="K34" s="219">
        <f t="shared" si="1"/>
        <v>35</v>
      </c>
      <c r="L34" s="41">
        <v>5</v>
      </c>
      <c r="M34" s="41">
        <v>16</v>
      </c>
      <c r="N34" s="41">
        <v>0</v>
      </c>
      <c r="O34" s="219">
        <f t="shared" si="2"/>
        <v>21</v>
      </c>
      <c r="P34" s="41">
        <v>1</v>
      </c>
      <c r="Q34" s="41">
        <v>1</v>
      </c>
      <c r="R34" s="41">
        <v>0</v>
      </c>
      <c r="S34" s="219">
        <f t="shared" si="3"/>
        <v>2</v>
      </c>
      <c r="T34" s="41">
        <v>31</v>
      </c>
      <c r="U34" s="41">
        <v>32</v>
      </c>
      <c r="V34" s="41">
        <v>0</v>
      </c>
      <c r="W34" s="219">
        <f t="shared" si="4"/>
        <v>63</v>
      </c>
      <c r="X34" s="41">
        <v>0</v>
      </c>
      <c r="Y34" s="41">
        <v>0</v>
      </c>
      <c r="Z34" s="41">
        <v>0</v>
      </c>
      <c r="AA34" s="219">
        <f t="shared" si="5"/>
        <v>0</v>
      </c>
      <c r="AB34" s="41">
        <v>3</v>
      </c>
      <c r="AC34" s="41">
        <v>5</v>
      </c>
      <c r="AD34" s="41">
        <v>0</v>
      </c>
      <c r="AE34" s="219">
        <f t="shared" si="6"/>
        <v>8</v>
      </c>
      <c r="AF34" s="41">
        <v>3</v>
      </c>
      <c r="AG34" s="41">
        <v>6</v>
      </c>
      <c r="AH34" s="41">
        <v>0</v>
      </c>
      <c r="AI34" s="219">
        <f t="shared" si="7"/>
        <v>9</v>
      </c>
      <c r="AJ34" s="41">
        <v>3</v>
      </c>
      <c r="AK34" s="41">
        <v>3</v>
      </c>
      <c r="AL34" s="41">
        <v>0</v>
      </c>
      <c r="AM34" s="219">
        <f t="shared" si="8"/>
        <v>6</v>
      </c>
      <c r="AN34" s="41">
        <v>88</v>
      </c>
      <c r="AO34" s="41">
        <v>116</v>
      </c>
      <c r="AP34" s="41">
        <v>0</v>
      </c>
      <c r="AQ34" s="220">
        <v>204</v>
      </c>
      <c r="AR34" s="42"/>
      <c r="AS34" s="42"/>
      <c r="AT34" s="42"/>
      <c r="AU34" s="42"/>
    </row>
    <row r="35" spans="1:47" ht="20.100000000000001" customHeight="1" x14ac:dyDescent="0.2">
      <c r="A35" s="39" t="s">
        <v>86</v>
      </c>
      <c r="B35" s="40" t="s">
        <v>87</v>
      </c>
      <c r="C35" s="40" t="s">
        <v>188</v>
      </c>
      <c r="D35" s="41">
        <v>39</v>
      </c>
      <c r="E35" s="41">
        <v>30</v>
      </c>
      <c r="F35" s="41">
        <v>0</v>
      </c>
      <c r="G35" s="219">
        <f t="shared" si="0"/>
        <v>69</v>
      </c>
      <c r="H35" s="41">
        <v>0</v>
      </c>
      <c r="I35" s="41">
        <v>1</v>
      </c>
      <c r="J35" s="41">
        <v>0</v>
      </c>
      <c r="K35" s="219">
        <f t="shared" si="1"/>
        <v>1</v>
      </c>
      <c r="L35" s="41">
        <v>2</v>
      </c>
      <c r="M35" s="41">
        <v>5</v>
      </c>
      <c r="N35" s="41">
        <v>0</v>
      </c>
      <c r="O35" s="219">
        <f t="shared" si="2"/>
        <v>7</v>
      </c>
      <c r="P35" s="41">
        <v>0</v>
      </c>
      <c r="Q35" s="41">
        <v>0</v>
      </c>
      <c r="R35" s="41">
        <v>0</v>
      </c>
      <c r="S35" s="219">
        <f t="shared" si="3"/>
        <v>0</v>
      </c>
      <c r="T35" s="41">
        <v>15</v>
      </c>
      <c r="U35" s="41">
        <v>17</v>
      </c>
      <c r="V35" s="41">
        <v>0</v>
      </c>
      <c r="W35" s="219">
        <f t="shared" si="4"/>
        <v>32</v>
      </c>
      <c r="X35" s="41">
        <v>0</v>
      </c>
      <c r="Y35" s="41">
        <v>1</v>
      </c>
      <c r="Z35" s="41">
        <v>0</v>
      </c>
      <c r="AA35" s="219">
        <f t="shared" si="5"/>
        <v>1</v>
      </c>
      <c r="AB35" s="41">
        <v>1</v>
      </c>
      <c r="AC35" s="41">
        <v>3</v>
      </c>
      <c r="AD35" s="41">
        <v>0</v>
      </c>
      <c r="AE35" s="219">
        <f t="shared" si="6"/>
        <v>4</v>
      </c>
      <c r="AF35" s="41">
        <v>8</v>
      </c>
      <c r="AG35" s="41">
        <v>18</v>
      </c>
      <c r="AH35" s="41">
        <v>0</v>
      </c>
      <c r="AI35" s="219">
        <f t="shared" si="7"/>
        <v>26</v>
      </c>
      <c r="AJ35" s="41">
        <v>2</v>
      </c>
      <c r="AK35" s="41">
        <v>2</v>
      </c>
      <c r="AL35" s="41">
        <v>0</v>
      </c>
      <c r="AM35" s="219">
        <f t="shared" si="8"/>
        <v>4</v>
      </c>
      <c r="AN35" s="41">
        <v>67</v>
      </c>
      <c r="AO35" s="41">
        <v>77</v>
      </c>
      <c r="AP35" s="41">
        <v>0</v>
      </c>
      <c r="AQ35" s="220">
        <v>144</v>
      </c>
      <c r="AR35" s="42"/>
      <c r="AS35" s="42"/>
      <c r="AT35" s="42"/>
      <c r="AU35" s="42"/>
    </row>
    <row r="36" spans="1:47" ht="20.100000000000001" customHeight="1" x14ac:dyDescent="0.2">
      <c r="A36" s="39" t="s">
        <v>86</v>
      </c>
      <c r="B36" s="40" t="s">
        <v>88</v>
      </c>
      <c r="C36" s="40" t="s">
        <v>187</v>
      </c>
      <c r="D36" s="41">
        <v>21</v>
      </c>
      <c r="E36" s="41">
        <v>32</v>
      </c>
      <c r="F36" s="41">
        <v>0</v>
      </c>
      <c r="G36" s="219">
        <f t="shared" si="0"/>
        <v>53</v>
      </c>
      <c r="H36" s="41">
        <v>5</v>
      </c>
      <c r="I36" s="41">
        <v>3</v>
      </c>
      <c r="J36" s="41">
        <v>0</v>
      </c>
      <c r="K36" s="219">
        <f t="shared" si="1"/>
        <v>8</v>
      </c>
      <c r="L36" s="41">
        <v>4</v>
      </c>
      <c r="M36" s="41">
        <v>4</v>
      </c>
      <c r="N36" s="41">
        <v>0</v>
      </c>
      <c r="O36" s="219">
        <f t="shared" si="2"/>
        <v>8</v>
      </c>
      <c r="P36" s="41">
        <v>0</v>
      </c>
      <c r="Q36" s="41">
        <v>0</v>
      </c>
      <c r="R36" s="41">
        <v>0</v>
      </c>
      <c r="S36" s="219">
        <f t="shared" si="3"/>
        <v>0</v>
      </c>
      <c r="T36" s="41">
        <v>12</v>
      </c>
      <c r="U36" s="41">
        <v>16</v>
      </c>
      <c r="V36" s="41">
        <v>0</v>
      </c>
      <c r="W36" s="219">
        <f t="shared" si="4"/>
        <v>28</v>
      </c>
      <c r="X36" s="41">
        <v>0</v>
      </c>
      <c r="Y36" s="41">
        <v>0</v>
      </c>
      <c r="Z36" s="41">
        <v>0</v>
      </c>
      <c r="AA36" s="219">
        <f t="shared" si="5"/>
        <v>0</v>
      </c>
      <c r="AB36" s="41">
        <v>3</v>
      </c>
      <c r="AC36" s="41">
        <v>1</v>
      </c>
      <c r="AD36" s="41">
        <v>0</v>
      </c>
      <c r="AE36" s="219">
        <f t="shared" si="6"/>
        <v>4</v>
      </c>
      <c r="AF36" s="41">
        <v>1</v>
      </c>
      <c r="AG36" s="41">
        <v>4</v>
      </c>
      <c r="AH36" s="41">
        <v>0</v>
      </c>
      <c r="AI36" s="219">
        <f t="shared" si="7"/>
        <v>5</v>
      </c>
      <c r="AJ36" s="41">
        <v>1</v>
      </c>
      <c r="AK36" s="41">
        <v>2</v>
      </c>
      <c r="AL36" s="41">
        <v>0</v>
      </c>
      <c r="AM36" s="219">
        <f t="shared" si="8"/>
        <v>3</v>
      </c>
      <c r="AN36" s="41">
        <v>47</v>
      </c>
      <c r="AO36" s="41">
        <v>62</v>
      </c>
      <c r="AP36" s="41">
        <v>0</v>
      </c>
      <c r="AQ36" s="220">
        <v>109</v>
      </c>
      <c r="AR36" s="42"/>
      <c r="AS36" s="42"/>
      <c r="AT36" s="42"/>
      <c r="AU36" s="42"/>
    </row>
    <row r="37" spans="1:47" ht="20.100000000000001" customHeight="1" x14ac:dyDescent="0.2">
      <c r="A37" s="39" t="s">
        <v>89</v>
      </c>
      <c r="B37" s="40" t="s">
        <v>90</v>
      </c>
      <c r="C37" s="40" t="s">
        <v>187</v>
      </c>
      <c r="D37" s="41">
        <v>37</v>
      </c>
      <c r="E37" s="41">
        <v>38</v>
      </c>
      <c r="F37" s="41">
        <v>0</v>
      </c>
      <c r="G37" s="219">
        <f t="shared" si="0"/>
        <v>75</v>
      </c>
      <c r="H37" s="41">
        <v>2</v>
      </c>
      <c r="I37" s="41">
        <v>1</v>
      </c>
      <c r="J37" s="41">
        <v>0</v>
      </c>
      <c r="K37" s="219">
        <f t="shared" si="1"/>
        <v>3</v>
      </c>
      <c r="L37" s="41">
        <v>1</v>
      </c>
      <c r="M37" s="41">
        <v>1</v>
      </c>
      <c r="N37" s="41">
        <v>0</v>
      </c>
      <c r="O37" s="219">
        <f t="shared" si="2"/>
        <v>2</v>
      </c>
      <c r="P37" s="41">
        <v>0</v>
      </c>
      <c r="Q37" s="41">
        <v>0</v>
      </c>
      <c r="R37" s="41">
        <v>0</v>
      </c>
      <c r="S37" s="219">
        <f t="shared" si="3"/>
        <v>0</v>
      </c>
      <c r="T37" s="41">
        <v>3</v>
      </c>
      <c r="U37" s="41">
        <v>11</v>
      </c>
      <c r="V37" s="41">
        <v>0</v>
      </c>
      <c r="W37" s="219">
        <f t="shared" si="4"/>
        <v>14</v>
      </c>
      <c r="X37" s="41">
        <v>0</v>
      </c>
      <c r="Y37" s="41">
        <v>0</v>
      </c>
      <c r="Z37" s="41">
        <v>0</v>
      </c>
      <c r="AA37" s="219">
        <f t="shared" si="5"/>
        <v>0</v>
      </c>
      <c r="AB37" s="41">
        <v>1</v>
      </c>
      <c r="AC37" s="41">
        <v>1</v>
      </c>
      <c r="AD37" s="41">
        <v>0</v>
      </c>
      <c r="AE37" s="219">
        <f t="shared" si="6"/>
        <v>2</v>
      </c>
      <c r="AF37" s="41">
        <v>2</v>
      </c>
      <c r="AG37" s="41">
        <v>7</v>
      </c>
      <c r="AH37" s="41">
        <v>0</v>
      </c>
      <c r="AI37" s="219">
        <f t="shared" si="7"/>
        <v>9</v>
      </c>
      <c r="AJ37" s="41">
        <v>0</v>
      </c>
      <c r="AK37" s="41">
        <v>0</v>
      </c>
      <c r="AL37" s="41">
        <v>0</v>
      </c>
      <c r="AM37" s="219">
        <f t="shared" si="8"/>
        <v>0</v>
      </c>
      <c r="AN37" s="41">
        <v>46</v>
      </c>
      <c r="AO37" s="41">
        <v>59</v>
      </c>
      <c r="AP37" s="41">
        <v>0</v>
      </c>
      <c r="AQ37" s="220">
        <v>105</v>
      </c>
      <c r="AR37" s="42"/>
      <c r="AS37" s="42"/>
      <c r="AT37" s="42"/>
      <c r="AU37" s="42"/>
    </row>
    <row r="38" spans="1:47" ht="20.100000000000001" customHeight="1" x14ac:dyDescent="0.2">
      <c r="A38" s="39" t="s">
        <v>91</v>
      </c>
      <c r="B38" s="40" t="s">
        <v>92</v>
      </c>
      <c r="C38" s="40" t="s">
        <v>187</v>
      </c>
      <c r="D38" s="41">
        <v>14</v>
      </c>
      <c r="E38" s="41">
        <v>19</v>
      </c>
      <c r="F38" s="41">
        <v>0</v>
      </c>
      <c r="G38" s="219">
        <f t="shared" si="0"/>
        <v>33</v>
      </c>
      <c r="H38" s="41">
        <v>2</v>
      </c>
      <c r="I38" s="41">
        <v>3</v>
      </c>
      <c r="J38" s="41">
        <v>0</v>
      </c>
      <c r="K38" s="219">
        <f t="shared" si="1"/>
        <v>5</v>
      </c>
      <c r="L38" s="41">
        <v>0</v>
      </c>
      <c r="M38" s="41">
        <v>0</v>
      </c>
      <c r="N38" s="41">
        <v>0</v>
      </c>
      <c r="O38" s="219">
        <f t="shared" si="2"/>
        <v>0</v>
      </c>
      <c r="P38" s="41">
        <v>0</v>
      </c>
      <c r="Q38" s="41">
        <v>0</v>
      </c>
      <c r="R38" s="41">
        <v>0</v>
      </c>
      <c r="S38" s="219">
        <f t="shared" si="3"/>
        <v>0</v>
      </c>
      <c r="T38" s="41">
        <v>1</v>
      </c>
      <c r="U38" s="41">
        <v>0</v>
      </c>
      <c r="V38" s="41">
        <v>0</v>
      </c>
      <c r="W38" s="219">
        <f t="shared" si="4"/>
        <v>1</v>
      </c>
      <c r="X38" s="41">
        <v>0</v>
      </c>
      <c r="Y38" s="41">
        <v>0</v>
      </c>
      <c r="Z38" s="41">
        <v>0</v>
      </c>
      <c r="AA38" s="219">
        <f t="shared" si="5"/>
        <v>0</v>
      </c>
      <c r="AB38" s="41">
        <v>0</v>
      </c>
      <c r="AC38" s="41">
        <v>1</v>
      </c>
      <c r="AD38" s="41">
        <v>0</v>
      </c>
      <c r="AE38" s="219">
        <f t="shared" si="6"/>
        <v>1</v>
      </c>
      <c r="AF38" s="41">
        <v>0</v>
      </c>
      <c r="AG38" s="41">
        <v>0</v>
      </c>
      <c r="AH38" s="41">
        <v>0</v>
      </c>
      <c r="AI38" s="219">
        <f t="shared" si="7"/>
        <v>0</v>
      </c>
      <c r="AJ38" s="41">
        <v>0</v>
      </c>
      <c r="AK38" s="41">
        <v>0</v>
      </c>
      <c r="AL38" s="41">
        <v>0</v>
      </c>
      <c r="AM38" s="219">
        <f t="shared" si="8"/>
        <v>0</v>
      </c>
      <c r="AN38" s="41">
        <v>17</v>
      </c>
      <c r="AO38" s="41">
        <v>23</v>
      </c>
      <c r="AP38" s="41">
        <v>0</v>
      </c>
      <c r="AQ38" s="220">
        <v>40</v>
      </c>
      <c r="AR38" s="42"/>
      <c r="AS38" s="42"/>
      <c r="AT38" s="42"/>
      <c r="AU38" s="42"/>
    </row>
    <row r="39" spans="1:47" ht="20.100000000000001" customHeight="1" x14ac:dyDescent="0.2">
      <c r="A39" s="39" t="s">
        <v>93</v>
      </c>
      <c r="B39" s="40" t="s">
        <v>94</v>
      </c>
      <c r="C39" s="40" t="s">
        <v>187</v>
      </c>
      <c r="D39" s="41">
        <v>44</v>
      </c>
      <c r="E39" s="41">
        <v>40</v>
      </c>
      <c r="F39" s="41">
        <v>0</v>
      </c>
      <c r="G39" s="219">
        <f t="shared" si="0"/>
        <v>84</v>
      </c>
      <c r="H39" s="41">
        <v>1</v>
      </c>
      <c r="I39" s="41">
        <v>0</v>
      </c>
      <c r="J39" s="41">
        <v>0</v>
      </c>
      <c r="K39" s="219">
        <f t="shared" si="1"/>
        <v>1</v>
      </c>
      <c r="L39" s="41">
        <v>2</v>
      </c>
      <c r="M39" s="41">
        <v>1</v>
      </c>
      <c r="N39" s="41">
        <v>0</v>
      </c>
      <c r="O39" s="219">
        <f t="shared" si="2"/>
        <v>3</v>
      </c>
      <c r="P39" s="41">
        <v>0</v>
      </c>
      <c r="Q39" s="41">
        <v>0</v>
      </c>
      <c r="R39" s="41">
        <v>0</v>
      </c>
      <c r="S39" s="219">
        <f t="shared" si="3"/>
        <v>0</v>
      </c>
      <c r="T39" s="41">
        <v>8</v>
      </c>
      <c r="U39" s="41">
        <v>8</v>
      </c>
      <c r="V39" s="41">
        <v>0</v>
      </c>
      <c r="W39" s="219">
        <f t="shared" si="4"/>
        <v>16</v>
      </c>
      <c r="X39" s="41">
        <v>1</v>
      </c>
      <c r="Y39" s="41">
        <v>1</v>
      </c>
      <c r="Z39" s="41">
        <v>0</v>
      </c>
      <c r="AA39" s="219">
        <f t="shared" si="5"/>
        <v>2</v>
      </c>
      <c r="AB39" s="41">
        <v>0</v>
      </c>
      <c r="AC39" s="41">
        <v>2</v>
      </c>
      <c r="AD39" s="41">
        <v>0</v>
      </c>
      <c r="AE39" s="219">
        <f t="shared" si="6"/>
        <v>2</v>
      </c>
      <c r="AF39" s="41">
        <v>0</v>
      </c>
      <c r="AG39" s="41">
        <v>0</v>
      </c>
      <c r="AH39" s="41">
        <v>0</v>
      </c>
      <c r="AI39" s="219">
        <f t="shared" si="7"/>
        <v>0</v>
      </c>
      <c r="AJ39" s="41">
        <v>1</v>
      </c>
      <c r="AK39" s="41">
        <v>0</v>
      </c>
      <c r="AL39" s="41">
        <v>0</v>
      </c>
      <c r="AM39" s="219">
        <f t="shared" si="8"/>
        <v>1</v>
      </c>
      <c r="AN39" s="41">
        <v>57</v>
      </c>
      <c r="AO39" s="41">
        <v>52</v>
      </c>
      <c r="AP39" s="41">
        <v>0</v>
      </c>
      <c r="AQ39" s="220">
        <v>109</v>
      </c>
      <c r="AR39" s="42"/>
      <c r="AS39" s="42"/>
      <c r="AT39" s="42"/>
      <c r="AU39" s="42"/>
    </row>
    <row r="40" spans="1:47" ht="20.100000000000001" customHeight="1" x14ac:dyDescent="0.2">
      <c r="A40" s="39" t="s">
        <v>93</v>
      </c>
      <c r="B40" s="40" t="s">
        <v>95</v>
      </c>
      <c r="C40" s="40" t="s">
        <v>188</v>
      </c>
      <c r="D40" s="41">
        <v>16</v>
      </c>
      <c r="E40" s="41">
        <v>20</v>
      </c>
      <c r="F40" s="41">
        <v>0</v>
      </c>
      <c r="G40" s="219">
        <f t="shared" si="0"/>
        <v>36</v>
      </c>
      <c r="H40" s="41">
        <v>0</v>
      </c>
      <c r="I40" s="41">
        <v>1</v>
      </c>
      <c r="J40" s="41">
        <v>0</v>
      </c>
      <c r="K40" s="219">
        <f t="shared" si="1"/>
        <v>1</v>
      </c>
      <c r="L40" s="41">
        <v>1</v>
      </c>
      <c r="M40" s="41">
        <v>5</v>
      </c>
      <c r="N40" s="41">
        <v>0</v>
      </c>
      <c r="O40" s="219">
        <f t="shared" si="2"/>
        <v>6</v>
      </c>
      <c r="P40" s="41">
        <v>0</v>
      </c>
      <c r="Q40" s="41">
        <v>0</v>
      </c>
      <c r="R40" s="41">
        <v>0</v>
      </c>
      <c r="S40" s="219">
        <f t="shared" si="3"/>
        <v>0</v>
      </c>
      <c r="T40" s="41">
        <v>7</v>
      </c>
      <c r="U40" s="41">
        <v>11</v>
      </c>
      <c r="V40" s="41">
        <v>0</v>
      </c>
      <c r="W40" s="219">
        <f t="shared" si="4"/>
        <v>18</v>
      </c>
      <c r="X40" s="41">
        <v>0</v>
      </c>
      <c r="Y40" s="41">
        <v>0</v>
      </c>
      <c r="Z40" s="41">
        <v>0</v>
      </c>
      <c r="AA40" s="219">
        <f t="shared" si="5"/>
        <v>0</v>
      </c>
      <c r="AB40" s="41">
        <v>1</v>
      </c>
      <c r="AC40" s="41">
        <v>1</v>
      </c>
      <c r="AD40" s="41">
        <v>0</v>
      </c>
      <c r="AE40" s="219">
        <f t="shared" si="6"/>
        <v>2</v>
      </c>
      <c r="AF40" s="41">
        <v>0</v>
      </c>
      <c r="AG40" s="41">
        <v>0</v>
      </c>
      <c r="AH40" s="41">
        <v>0</v>
      </c>
      <c r="AI40" s="219">
        <f t="shared" si="7"/>
        <v>0</v>
      </c>
      <c r="AJ40" s="41">
        <v>0</v>
      </c>
      <c r="AK40" s="41">
        <v>0</v>
      </c>
      <c r="AL40" s="41">
        <v>0</v>
      </c>
      <c r="AM40" s="219">
        <f t="shared" si="8"/>
        <v>0</v>
      </c>
      <c r="AN40" s="41">
        <v>25</v>
      </c>
      <c r="AO40" s="41">
        <v>38</v>
      </c>
      <c r="AP40" s="41">
        <v>0</v>
      </c>
      <c r="AQ40" s="220">
        <v>63</v>
      </c>
      <c r="AR40" s="42"/>
      <c r="AS40" s="42"/>
      <c r="AT40" s="42"/>
      <c r="AU40" s="42"/>
    </row>
    <row r="41" spans="1:47" ht="20.100000000000001" customHeight="1" x14ac:dyDescent="0.2">
      <c r="A41" s="39" t="s">
        <v>96</v>
      </c>
      <c r="B41" s="40" t="s">
        <v>97</v>
      </c>
      <c r="C41" s="40" t="s">
        <v>188</v>
      </c>
      <c r="D41" s="41">
        <v>54</v>
      </c>
      <c r="E41" s="41">
        <v>34</v>
      </c>
      <c r="F41" s="41">
        <v>0</v>
      </c>
      <c r="G41" s="219">
        <f t="shared" si="0"/>
        <v>88</v>
      </c>
      <c r="H41" s="41">
        <v>1</v>
      </c>
      <c r="I41" s="41">
        <v>2</v>
      </c>
      <c r="J41" s="41">
        <v>0</v>
      </c>
      <c r="K41" s="219">
        <f t="shared" si="1"/>
        <v>3</v>
      </c>
      <c r="L41" s="41">
        <v>6</v>
      </c>
      <c r="M41" s="41">
        <v>4</v>
      </c>
      <c r="N41" s="41">
        <v>0</v>
      </c>
      <c r="O41" s="219">
        <f t="shared" si="2"/>
        <v>10</v>
      </c>
      <c r="P41" s="41">
        <v>2</v>
      </c>
      <c r="Q41" s="41">
        <v>1</v>
      </c>
      <c r="R41" s="41">
        <v>0</v>
      </c>
      <c r="S41" s="219">
        <f t="shared" si="3"/>
        <v>3</v>
      </c>
      <c r="T41" s="41">
        <v>3</v>
      </c>
      <c r="U41" s="41">
        <v>2</v>
      </c>
      <c r="V41" s="41">
        <v>0</v>
      </c>
      <c r="W41" s="219">
        <f t="shared" si="4"/>
        <v>5</v>
      </c>
      <c r="X41" s="41">
        <v>0</v>
      </c>
      <c r="Y41" s="41">
        <v>1</v>
      </c>
      <c r="Z41" s="41">
        <v>0</v>
      </c>
      <c r="AA41" s="219">
        <f t="shared" si="5"/>
        <v>1</v>
      </c>
      <c r="AB41" s="41">
        <v>2</v>
      </c>
      <c r="AC41" s="41">
        <v>2</v>
      </c>
      <c r="AD41" s="41">
        <v>0</v>
      </c>
      <c r="AE41" s="219">
        <f t="shared" si="6"/>
        <v>4</v>
      </c>
      <c r="AF41" s="41">
        <v>1</v>
      </c>
      <c r="AG41" s="41">
        <v>1</v>
      </c>
      <c r="AH41" s="41">
        <v>0</v>
      </c>
      <c r="AI41" s="219">
        <f t="shared" si="7"/>
        <v>2</v>
      </c>
      <c r="AJ41" s="41">
        <v>2</v>
      </c>
      <c r="AK41" s="41">
        <v>0</v>
      </c>
      <c r="AL41" s="41">
        <v>0</v>
      </c>
      <c r="AM41" s="219">
        <f t="shared" si="8"/>
        <v>2</v>
      </c>
      <c r="AN41" s="41">
        <v>71</v>
      </c>
      <c r="AO41" s="41">
        <v>47</v>
      </c>
      <c r="AP41" s="41">
        <v>0</v>
      </c>
      <c r="AQ41" s="220">
        <v>118</v>
      </c>
      <c r="AR41" s="42"/>
      <c r="AS41" s="42"/>
      <c r="AT41" s="42"/>
      <c r="AU41" s="42"/>
    </row>
    <row r="42" spans="1:47" ht="20.100000000000001" customHeight="1" x14ac:dyDescent="0.2">
      <c r="A42" s="39" t="s">
        <v>96</v>
      </c>
      <c r="B42" s="40" t="s">
        <v>98</v>
      </c>
      <c r="C42" s="40" t="s">
        <v>187</v>
      </c>
      <c r="D42" s="41">
        <v>20</v>
      </c>
      <c r="E42" s="41">
        <v>24</v>
      </c>
      <c r="F42" s="41">
        <v>0</v>
      </c>
      <c r="G42" s="219">
        <f t="shared" si="0"/>
        <v>44</v>
      </c>
      <c r="H42" s="41">
        <v>0</v>
      </c>
      <c r="I42" s="41">
        <v>1</v>
      </c>
      <c r="J42" s="41">
        <v>0</v>
      </c>
      <c r="K42" s="219">
        <f t="shared" si="1"/>
        <v>1</v>
      </c>
      <c r="L42" s="41">
        <v>1</v>
      </c>
      <c r="M42" s="41">
        <v>0</v>
      </c>
      <c r="N42" s="41">
        <v>0</v>
      </c>
      <c r="O42" s="219">
        <f t="shared" si="2"/>
        <v>1</v>
      </c>
      <c r="P42" s="41">
        <v>0</v>
      </c>
      <c r="Q42" s="41">
        <v>1</v>
      </c>
      <c r="R42" s="41">
        <v>0</v>
      </c>
      <c r="S42" s="219">
        <f t="shared" si="3"/>
        <v>1</v>
      </c>
      <c r="T42" s="41">
        <v>2</v>
      </c>
      <c r="U42" s="41">
        <v>1</v>
      </c>
      <c r="V42" s="41">
        <v>0</v>
      </c>
      <c r="W42" s="219">
        <f t="shared" si="4"/>
        <v>3</v>
      </c>
      <c r="X42" s="41">
        <v>0</v>
      </c>
      <c r="Y42" s="41">
        <v>0</v>
      </c>
      <c r="Z42" s="41">
        <v>0</v>
      </c>
      <c r="AA42" s="219">
        <f t="shared" si="5"/>
        <v>0</v>
      </c>
      <c r="AB42" s="41">
        <v>1</v>
      </c>
      <c r="AC42" s="41">
        <v>0</v>
      </c>
      <c r="AD42" s="41">
        <v>0</v>
      </c>
      <c r="AE42" s="219">
        <f t="shared" si="6"/>
        <v>1</v>
      </c>
      <c r="AF42" s="41">
        <v>0</v>
      </c>
      <c r="AG42" s="41">
        <v>0</v>
      </c>
      <c r="AH42" s="41">
        <v>0</v>
      </c>
      <c r="AI42" s="219">
        <f t="shared" si="7"/>
        <v>0</v>
      </c>
      <c r="AJ42" s="41">
        <v>0</v>
      </c>
      <c r="AK42" s="41">
        <v>1</v>
      </c>
      <c r="AL42" s="41">
        <v>0</v>
      </c>
      <c r="AM42" s="219">
        <f t="shared" si="8"/>
        <v>1</v>
      </c>
      <c r="AN42" s="41">
        <v>24</v>
      </c>
      <c r="AO42" s="41">
        <v>28</v>
      </c>
      <c r="AP42" s="41">
        <v>0</v>
      </c>
      <c r="AQ42" s="220">
        <v>52</v>
      </c>
      <c r="AR42" s="42"/>
      <c r="AS42" s="42"/>
      <c r="AT42" s="42"/>
      <c r="AU42" s="42"/>
    </row>
    <row r="43" spans="1:47" ht="20.100000000000001" customHeight="1" x14ac:dyDescent="0.2">
      <c r="A43" s="39" t="s">
        <v>99</v>
      </c>
      <c r="B43" s="40" t="s">
        <v>100</v>
      </c>
      <c r="C43" s="40" t="s">
        <v>187</v>
      </c>
      <c r="D43" s="41">
        <v>26</v>
      </c>
      <c r="E43" s="41">
        <v>9</v>
      </c>
      <c r="F43" s="41">
        <v>0</v>
      </c>
      <c r="G43" s="219">
        <f t="shared" si="0"/>
        <v>35</v>
      </c>
      <c r="H43" s="41">
        <v>0</v>
      </c>
      <c r="I43" s="41">
        <v>2</v>
      </c>
      <c r="J43" s="41">
        <v>0</v>
      </c>
      <c r="K43" s="219">
        <f t="shared" si="1"/>
        <v>2</v>
      </c>
      <c r="L43" s="41">
        <v>6</v>
      </c>
      <c r="M43" s="41">
        <v>3</v>
      </c>
      <c r="N43" s="41">
        <v>0</v>
      </c>
      <c r="O43" s="219">
        <f t="shared" si="2"/>
        <v>9</v>
      </c>
      <c r="P43" s="41">
        <v>1</v>
      </c>
      <c r="Q43" s="41">
        <v>0</v>
      </c>
      <c r="R43" s="41">
        <v>0</v>
      </c>
      <c r="S43" s="219">
        <f t="shared" si="3"/>
        <v>1</v>
      </c>
      <c r="T43" s="41">
        <v>7</v>
      </c>
      <c r="U43" s="41">
        <v>18</v>
      </c>
      <c r="V43" s="41">
        <v>0</v>
      </c>
      <c r="W43" s="219">
        <f t="shared" si="4"/>
        <v>25</v>
      </c>
      <c r="X43" s="41">
        <v>0</v>
      </c>
      <c r="Y43" s="41">
        <v>0</v>
      </c>
      <c r="Z43" s="41">
        <v>0</v>
      </c>
      <c r="AA43" s="219">
        <f t="shared" si="5"/>
        <v>0</v>
      </c>
      <c r="AB43" s="41">
        <v>2</v>
      </c>
      <c r="AC43" s="41">
        <v>3</v>
      </c>
      <c r="AD43" s="41">
        <v>0</v>
      </c>
      <c r="AE43" s="219">
        <f t="shared" si="6"/>
        <v>5</v>
      </c>
      <c r="AF43" s="41">
        <v>0</v>
      </c>
      <c r="AG43" s="41">
        <v>0</v>
      </c>
      <c r="AH43" s="41">
        <v>0</v>
      </c>
      <c r="AI43" s="219">
        <f t="shared" si="7"/>
        <v>0</v>
      </c>
      <c r="AJ43" s="41">
        <v>1</v>
      </c>
      <c r="AK43" s="41">
        <v>2</v>
      </c>
      <c r="AL43" s="41">
        <v>0</v>
      </c>
      <c r="AM43" s="219">
        <f t="shared" si="8"/>
        <v>3</v>
      </c>
      <c r="AN43" s="41">
        <v>43</v>
      </c>
      <c r="AO43" s="41">
        <v>37</v>
      </c>
      <c r="AP43" s="41">
        <v>0</v>
      </c>
      <c r="AQ43" s="220">
        <v>80</v>
      </c>
      <c r="AR43" s="42"/>
      <c r="AS43" s="42"/>
      <c r="AT43" s="42"/>
      <c r="AU43" s="42"/>
    </row>
    <row r="44" spans="1:47" ht="20.100000000000001" customHeight="1" x14ac:dyDescent="0.2">
      <c r="A44" s="39" t="s">
        <v>101</v>
      </c>
      <c r="B44" s="40" t="s">
        <v>102</v>
      </c>
      <c r="C44" s="40" t="s">
        <v>187</v>
      </c>
      <c r="D44" s="41">
        <v>19</v>
      </c>
      <c r="E44" s="41">
        <v>22</v>
      </c>
      <c r="F44" s="41">
        <v>0</v>
      </c>
      <c r="G44" s="219">
        <f t="shared" si="0"/>
        <v>41</v>
      </c>
      <c r="H44" s="41">
        <v>2</v>
      </c>
      <c r="I44" s="41">
        <v>2</v>
      </c>
      <c r="J44" s="41">
        <v>0</v>
      </c>
      <c r="K44" s="219">
        <f t="shared" si="1"/>
        <v>4</v>
      </c>
      <c r="L44" s="41">
        <v>4</v>
      </c>
      <c r="M44" s="41">
        <v>9</v>
      </c>
      <c r="N44" s="41">
        <v>0</v>
      </c>
      <c r="O44" s="219">
        <f t="shared" si="2"/>
        <v>13</v>
      </c>
      <c r="P44" s="41">
        <v>0</v>
      </c>
      <c r="Q44" s="41">
        <v>0</v>
      </c>
      <c r="R44" s="41">
        <v>0</v>
      </c>
      <c r="S44" s="219">
        <f t="shared" si="3"/>
        <v>0</v>
      </c>
      <c r="T44" s="41">
        <v>6</v>
      </c>
      <c r="U44" s="41">
        <v>14</v>
      </c>
      <c r="V44" s="41">
        <v>0</v>
      </c>
      <c r="W44" s="219">
        <f t="shared" si="4"/>
        <v>20</v>
      </c>
      <c r="X44" s="41">
        <v>0</v>
      </c>
      <c r="Y44" s="41">
        <v>0</v>
      </c>
      <c r="Z44" s="41">
        <v>0</v>
      </c>
      <c r="AA44" s="219">
        <f t="shared" si="5"/>
        <v>0</v>
      </c>
      <c r="AB44" s="41">
        <v>4</v>
      </c>
      <c r="AC44" s="41">
        <v>1</v>
      </c>
      <c r="AD44" s="41">
        <v>0</v>
      </c>
      <c r="AE44" s="219">
        <f t="shared" si="6"/>
        <v>5</v>
      </c>
      <c r="AF44" s="41">
        <v>2</v>
      </c>
      <c r="AG44" s="41">
        <v>1</v>
      </c>
      <c r="AH44" s="41">
        <v>0</v>
      </c>
      <c r="AI44" s="219">
        <f t="shared" si="7"/>
        <v>3</v>
      </c>
      <c r="AJ44" s="41">
        <v>2</v>
      </c>
      <c r="AK44" s="41">
        <v>2</v>
      </c>
      <c r="AL44" s="41">
        <v>0</v>
      </c>
      <c r="AM44" s="219">
        <f t="shared" si="8"/>
        <v>4</v>
      </c>
      <c r="AN44" s="41">
        <v>39</v>
      </c>
      <c r="AO44" s="41">
        <v>51</v>
      </c>
      <c r="AP44" s="41">
        <v>0</v>
      </c>
      <c r="AQ44" s="220">
        <v>90</v>
      </c>
      <c r="AR44" s="42"/>
      <c r="AS44" s="42"/>
      <c r="AT44" s="42"/>
      <c r="AU44" s="42"/>
    </row>
    <row r="45" spans="1:47" ht="20.100000000000001" customHeight="1" x14ac:dyDescent="0.2">
      <c r="A45" s="39" t="s">
        <v>103</v>
      </c>
      <c r="B45" s="40" t="s">
        <v>104</v>
      </c>
      <c r="C45" s="40" t="s">
        <v>188</v>
      </c>
      <c r="D45" s="41">
        <v>16</v>
      </c>
      <c r="E45" s="41">
        <v>10</v>
      </c>
      <c r="F45" s="41">
        <v>0</v>
      </c>
      <c r="G45" s="219">
        <f t="shared" si="0"/>
        <v>26</v>
      </c>
      <c r="H45" s="41">
        <v>6</v>
      </c>
      <c r="I45" s="41">
        <v>3</v>
      </c>
      <c r="J45" s="41">
        <v>0</v>
      </c>
      <c r="K45" s="219">
        <f t="shared" si="1"/>
        <v>9</v>
      </c>
      <c r="L45" s="41">
        <v>9</v>
      </c>
      <c r="M45" s="41">
        <v>6</v>
      </c>
      <c r="N45" s="41">
        <v>0</v>
      </c>
      <c r="O45" s="219">
        <f t="shared" si="2"/>
        <v>15</v>
      </c>
      <c r="P45" s="41">
        <v>0</v>
      </c>
      <c r="Q45" s="41">
        <v>1</v>
      </c>
      <c r="R45" s="41">
        <v>0</v>
      </c>
      <c r="S45" s="219">
        <f t="shared" si="3"/>
        <v>1</v>
      </c>
      <c r="T45" s="41">
        <v>14</v>
      </c>
      <c r="U45" s="41">
        <v>16</v>
      </c>
      <c r="V45" s="41">
        <v>0</v>
      </c>
      <c r="W45" s="219">
        <f t="shared" si="4"/>
        <v>30</v>
      </c>
      <c r="X45" s="41">
        <v>0</v>
      </c>
      <c r="Y45" s="41">
        <v>0</v>
      </c>
      <c r="Z45" s="41">
        <v>0</v>
      </c>
      <c r="AA45" s="219">
        <f t="shared" si="5"/>
        <v>0</v>
      </c>
      <c r="AB45" s="41">
        <v>0</v>
      </c>
      <c r="AC45" s="41">
        <v>0</v>
      </c>
      <c r="AD45" s="41">
        <v>0</v>
      </c>
      <c r="AE45" s="219">
        <f t="shared" si="6"/>
        <v>0</v>
      </c>
      <c r="AF45" s="41">
        <v>0</v>
      </c>
      <c r="AG45" s="41">
        <v>1</v>
      </c>
      <c r="AH45" s="41">
        <v>0</v>
      </c>
      <c r="AI45" s="219">
        <f t="shared" si="7"/>
        <v>1</v>
      </c>
      <c r="AJ45" s="41">
        <v>2</v>
      </c>
      <c r="AK45" s="41">
        <v>0</v>
      </c>
      <c r="AL45" s="41">
        <v>0</v>
      </c>
      <c r="AM45" s="219">
        <f t="shared" si="8"/>
        <v>2</v>
      </c>
      <c r="AN45" s="41">
        <v>47</v>
      </c>
      <c r="AO45" s="41">
        <v>37</v>
      </c>
      <c r="AP45" s="41">
        <v>0</v>
      </c>
      <c r="AQ45" s="220">
        <v>84</v>
      </c>
      <c r="AR45" s="42"/>
      <c r="AS45" s="42"/>
      <c r="AT45" s="42"/>
      <c r="AU45" s="42"/>
    </row>
    <row r="46" spans="1:47" ht="20.100000000000001" customHeight="1" x14ac:dyDescent="0.2">
      <c r="A46" s="39" t="s">
        <v>103</v>
      </c>
      <c r="B46" s="40" t="s">
        <v>105</v>
      </c>
      <c r="C46" s="40" t="s">
        <v>188</v>
      </c>
      <c r="D46" s="41">
        <v>40</v>
      </c>
      <c r="E46" s="41">
        <v>67</v>
      </c>
      <c r="F46" s="41">
        <v>0</v>
      </c>
      <c r="G46" s="219">
        <f t="shared" si="0"/>
        <v>107</v>
      </c>
      <c r="H46" s="41">
        <v>1</v>
      </c>
      <c r="I46" s="41">
        <v>8</v>
      </c>
      <c r="J46" s="41">
        <v>0</v>
      </c>
      <c r="K46" s="219">
        <f t="shared" si="1"/>
        <v>9</v>
      </c>
      <c r="L46" s="41">
        <v>6</v>
      </c>
      <c r="M46" s="41">
        <v>9</v>
      </c>
      <c r="N46" s="41">
        <v>0</v>
      </c>
      <c r="O46" s="219">
        <f t="shared" si="2"/>
        <v>15</v>
      </c>
      <c r="P46" s="41">
        <v>0</v>
      </c>
      <c r="Q46" s="41">
        <v>0</v>
      </c>
      <c r="R46" s="41">
        <v>0</v>
      </c>
      <c r="S46" s="219">
        <f t="shared" si="3"/>
        <v>0</v>
      </c>
      <c r="T46" s="41">
        <v>51</v>
      </c>
      <c r="U46" s="41">
        <v>81</v>
      </c>
      <c r="V46" s="41">
        <v>0</v>
      </c>
      <c r="W46" s="219">
        <f t="shared" si="4"/>
        <v>132</v>
      </c>
      <c r="X46" s="41">
        <v>0</v>
      </c>
      <c r="Y46" s="41">
        <v>0</v>
      </c>
      <c r="Z46" s="41">
        <v>0</v>
      </c>
      <c r="AA46" s="219">
        <f t="shared" si="5"/>
        <v>0</v>
      </c>
      <c r="AB46" s="41">
        <v>5</v>
      </c>
      <c r="AC46" s="41">
        <v>6</v>
      </c>
      <c r="AD46" s="41">
        <v>0</v>
      </c>
      <c r="AE46" s="219">
        <f t="shared" si="6"/>
        <v>11</v>
      </c>
      <c r="AF46" s="41">
        <v>29</v>
      </c>
      <c r="AG46" s="41">
        <v>52</v>
      </c>
      <c r="AH46" s="41">
        <v>0</v>
      </c>
      <c r="AI46" s="219">
        <f t="shared" si="7"/>
        <v>81</v>
      </c>
      <c r="AJ46" s="41">
        <v>12</v>
      </c>
      <c r="AK46" s="41">
        <v>11</v>
      </c>
      <c r="AL46" s="41">
        <v>0</v>
      </c>
      <c r="AM46" s="219">
        <f t="shared" si="8"/>
        <v>23</v>
      </c>
      <c r="AN46" s="41">
        <v>144</v>
      </c>
      <c r="AO46" s="41">
        <v>234</v>
      </c>
      <c r="AP46" s="41">
        <v>0</v>
      </c>
      <c r="AQ46" s="220">
        <v>378</v>
      </c>
      <c r="AR46" s="42"/>
      <c r="AS46" s="42"/>
      <c r="AT46" s="42"/>
      <c r="AU46" s="42"/>
    </row>
    <row r="47" spans="1:47" ht="20.100000000000001" customHeight="1" x14ac:dyDescent="0.2">
      <c r="A47" s="39" t="s">
        <v>103</v>
      </c>
      <c r="B47" s="40" t="s">
        <v>106</v>
      </c>
      <c r="C47" s="40" t="s">
        <v>187</v>
      </c>
      <c r="D47" s="41">
        <v>8</v>
      </c>
      <c r="E47" s="41">
        <v>12</v>
      </c>
      <c r="F47" s="41">
        <v>0</v>
      </c>
      <c r="G47" s="219">
        <f t="shared" si="0"/>
        <v>20</v>
      </c>
      <c r="H47" s="41">
        <v>0</v>
      </c>
      <c r="I47" s="41">
        <v>0</v>
      </c>
      <c r="J47" s="41">
        <v>0</v>
      </c>
      <c r="K47" s="219">
        <f t="shared" si="1"/>
        <v>0</v>
      </c>
      <c r="L47" s="41">
        <v>0</v>
      </c>
      <c r="M47" s="41">
        <v>1</v>
      </c>
      <c r="N47" s="41">
        <v>0</v>
      </c>
      <c r="O47" s="219">
        <f t="shared" si="2"/>
        <v>1</v>
      </c>
      <c r="P47" s="41">
        <v>0</v>
      </c>
      <c r="Q47" s="41">
        <v>0</v>
      </c>
      <c r="R47" s="41">
        <v>0</v>
      </c>
      <c r="S47" s="219">
        <f t="shared" si="3"/>
        <v>0</v>
      </c>
      <c r="T47" s="41">
        <v>9</v>
      </c>
      <c r="U47" s="41">
        <v>13</v>
      </c>
      <c r="V47" s="41">
        <v>0</v>
      </c>
      <c r="W47" s="219">
        <f t="shared" si="4"/>
        <v>22</v>
      </c>
      <c r="X47" s="41">
        <v>0</v>
      </c>
      <c r="Y47" s="41">
        <v>1</v>
      </c>
      <c r="Z47" s="41">
        <v>0</v>
      </c>
      <c r="AA47" s="219">
        <f t="shared" si="5"/>
        <v>1</v>
      </c>
      <c r="AB47" s="41">
        <v>0</v>
      </c>
      <c r="AC47" s="41">
        <v>0</v>
      </c>
      <c r="AD47" s="41">
        <v>0</v>
      </c>
      <c r="AE47" s="219">
        <f t="shared" si="6"/>
        <v>0</v>
      </c>
      <c r="AF47" s="41">
        <v>0</v>
      </c>
      <c r="AG47" s="41">
        <v>0</v>
      </c>
      <c r="AH47" s="41">
        <v>0</v>
      </c>
      <c r="AI47" s="219">
        <f t="shared" si="7"/>
        <v>0</v>
      </c>
      <c r="AJ47" s="41">
        <v>0</v>
      </c>
      <c r="AK47" s="41">
        <v>2</v>
      </c>
      <c r="AL47" s="41">
        <v>0</v>
      </c>
      <c r="AM47" s="219">
        <f t="shared" si="8"/>
        <v>2</v>
      </c>
      <c r="AN47" s="41">
        <v>17</v>
      </c>
      <c r="AO47" s="41">
        <v>29</v>
      </c>
      <c r="AP47" s="41">
        <v>0</v>
      </c>
      <c r="AQ47" s="220">
        <v>46</v>
      </c>
      <c r="AR47" s="42"/>
      <c r="AS47" s="42"/>
      <c r="AT47" s="42"/>
      <c r="AU47" s="42"/>
    </row>
    <row r="48" spans="1:47" ht="20.100000000000001" customHeight="1" x14ac:dyDescent="0.2">
      <c r="A48" s="39" t="s">
        <v>103</v>
      </c>
      <c r="B48" s="40" t="s">
        <v>107</v>
      </c>
      <c r="C48" s="40" t="s">
        <v>188</v>
      </c>
      <c r="D48" s="41">
        <v>25</v>
      </c>
      <c r="E48" s="41">
        <v>19</v>
      </c>
      <c r="F48" s="41">
        <v>0</v>
      </c>
      <c r="G48" s="219">
        <f t="shared" si="0"/>
        <v>44</v>
      </c>
      <c r="H48" s="41">
        <v>1</v>
      </c>
      <c r="I48" s="41">
        <v>4</v>
      </c>
      <c r="J48" s="41">
        <v>0</v>
      </c>
      <c r="K48" s="219">
        <f t="shared" si="1"/>
        <v>5</v>
      </c>
      <c r="L48" s="41">
        <v>3</v>
      </c>
      <c r="M48" s="41">
        <v>5</v>
      </c>
      <c r="N48" s="41">
        <v>0</v>
      </c>
      <c r="O48" s="219">
        <f t="shared" si="2"/>
        <v>8</v>
      </c>
      <c r="P48" s="41">
        <v>0</v>
      </c>
      <c r="Q48" s="41">
        <v>0</v>
      </c>
      <c r="R48" s="41">
        <v>0</v>
      </c>
      <c r="S48" s="219">
        <f t="shared" si="3"/>
        <v>0</v>
      </c>
      <c r="T48" s="41">
        <v>12</v>
      </c>
      <c r="U48" s="41">
        <v>28</v>
      </c>
      <c r="V48" s="41">
        <v>0</v>
      </c>
      <c r="W48" s="219">
        <f t="shared" si="4"/>
        <v>40</v>
      </c>
      <c r="X48" s="41">
        <v>0</v>
      </c>
      <c r="Y48" s="41">
        <v>0</v>
      </c>
      <c r="Z48" s="41">
        <v>0</v>
      </c>
      <c r="AA48" s="219">
        <f t="shared" si="5"/>
        <v>0</v>
      </c>
      <c r="AB48" s="41">
        <v>3</v>
      </c>
      <c r="AC48" s="41">
        <v>3</v>
      </c>
      <c r="AD48" s="41">
        <v>0</v>
      </c>
      <c r="AE48" s="219">
        <f t="shared" si="6"/>
        <v>6</v>
      </c>
      <c r="AF48" s="41">
        <v>5</v>
      </c>
      <c r="AG48" s="41">
        <v>3</v>
      </c>
      <c r="AH48" s="41">
        <v>0</v>
      </c>
      <c r="AI48" s="219">
        <f t="shared" si="7"/>
        <v>8</v>
      </c>
      <c r="AJ48" s="41">
        <v>2</v>
      </c>
      <c r="AK48" s="41">
        <v>0</v>
      </c>
      <c r="AL48" s="41">
        <v>0</v>
      </c>
      <c r="AM48" s="219">
        <f t="shared" si="8"/>
        <v>2</v>
      </c>
      <c r="AN48" s="41">
        <v>51</v>
      </c>
      <c r="AO48" s="41">
        <v>62</v>
      </c>
      <c r="AP48" s="41">
        <v>0</v>
      </c>
      <c r="AQ48" s="220">
        <v>113</v>
      </c>
      <c r="AR48" s="42"/>
      <c r="AS48" s="42"/>
      <c r="AT48" s="42"/>
      <c r="AU48" s="42"/>
    </row>
    <row r="49" spans="1:47" ht="20.100000000000001" customHeight="1" x14ac:dyDescent="0.2">
      <c r="A49" s="39" t="s">
        <v>103</v>
      </c>
      <c r="B49" s="40" t="s">
        <v>108</v>
      </c>
      <c r="C49" s="40" t="s">
        <v>187</v>
      </c>
      <c r="D49" s="41">
        <v>19</v>
      </c>
      <c r="E49" s="41">
        <v>24</v>
      </c>
      <c r="F49" s="41">
        <v>0</v>
      </c>
      <c r="G49" s="219">
        <f t="shared" si="0"/>
        <v>43</v>
      </c>
      <c r="H49" s="41">
        <v>2</v>
      </c>
      <c r="I49" s="41">
        <v>1</v>
      </c>
      <c r="J49" s="41">
        <v>0</v>
      </c>
      <c r="K49" s="219">
        <f t="shared" si="1"/>
        <v>3</v>
      </c>
      <c r="L49" s="41">
        <v>5</v>
      </c>
      <c r="M49" s="41">
        <v>7</v>
      </c>
      <c r="N49" s="41">
        <v>0</v>
      </c>
      <c r="O49" s="219">
        <f t="shared" si="2"/>
        <v>12</v>
      </c>
      <c r="P49" s="41">
        <v>0</v>
      </c>
      <c r="Q49" s="41">
        <v>0</v>
      </c>
      <c r="R49" s="41">
        <v>0</v>
      </c>
      <c r="S49" s="219">
        <f t="shared" si="3"/>
        <v>0</v>
      </c>
      <c r="T49" s="41">
        <v>6</v>
      </c>
      <c r="U49" s="41">
        <v>15</v>
      </c>
      <c r="V49" s="41">
        <v>0</v>
      </c>
      <c r="W49" s="219">
        <f t="shared" si="4"/>
        <v>21</v>
      </c>
      <c r="X49" s="41">
        <v>0</v>
      </c>
      <c r="Y49" s="41">
        <v>0</v>
      </c>
      <c r="Z49" s="41">
        <v>0</v>
      </c>
      <c r="AA49" s="219">
        <f t="shared" si="5"/>
        <v>0</v>
      </c>
      <c r="AB49" s="41">
        <v>2</v>
      </c>
      <c r="AC49" s="41">
        <v>3</v>
      </c>
      <c r="AD49" s="41">
        <v>0</v>
      </c>
      <c r="AE49" s="219">
        <f t="shared" si="6"/>
        <v>5</v>
      </c>
      <c r="AF49" s="41">
        <v>3</v>
      </c>
      <c r="AG49" s="41">
        <v>3</v>
      </c>
      <c r="AH49" s="41">
        <v>0</v>
      </c>
      <c r="AI49" s="219">
        <f t="shared" si="7"/>
        <v>6</v>
      </c>
      <c r="AJ49" s="41">
        <v>1</v>
      </c>
      <c r="AK49" s="41">
        <v>2</v>
      </c>
      <c r="AL49" s="41">
        <v>0</v>
      </c>
      <c r="AM49" s="219">
        <f t="shared" si="8"/>
        <v>3</v>
      </c>
      <c r="AN49" s="41">
        <v>38</v>
      </c>
      <c r="AO49" s="41">
        <v>55</v>
      </c>
      <c r="AP49" s="41">
        <v>0</v>
      </c>
      <c r="AQ49" s="220">
        <v>93</v>
      </c>
      <c r="AR49" s="42"/>
      <c r="AS49" s="42"/>
      <c r="AT49" s="42"/>
      <c r="AU49" s="42"/>
    </row>
    <row r="50" spans="1:47" ht="20.100000000000001" customHeight="1" x14ac:dyDescent="0.2">
      <c r="A50" s="39" t="s">
        <v>109</v>
      </c>
      <c r="B50" s="40" t="s">
        <v>110</v>
      </c>
      <c r="C50" s="40" t="s">
        <v>187</v>
      </c>
      <c r="D50" s="41">
        <v>17</v>
      </c>
      <c r="E50" s="41">
        <v>22</v>
      </c>
      <c r="F50" s="41">
        <v>0</v>
      </c>
      <c r="G50" s="219">
        <f t="shared" si="0"/>
        <v>39</v>
      </c>
      <c r="H50" s="41">
        <v>2</v>
      </c>
      <c r="I50" s="41">
        <v>4</v>
      </c>
      <c r="J50" s="41">
        <v>0</v>
      </c>
      <c r="K50" s="219">
        <f t="shared" si="1"/>
        <v>6</v>
      </c>
      <c r="L50" s="41">
        <v>2</v>
      </c>
      <c r="M50" s="41">
        <v>5</v>
      </c>
      <c r="N50" s="41">
        <v>0</v>
      </c>
      <c r="O50" s="219">
        <f t="shared" si="2"/>
        <v>7</v>
      </c>
      <c r="P50" s="41">
        <v>0</v>
      </c>
      <c r="Q50" s="41">
        <v>0</v>
      </c>
      <c r="R50" s="41">
        <v>0</v>
      </c>
      <c r="S50" s="219">
        <f t="shared" si="3"/>
        <v>0</v>
      </c>
      <c r="T50" s="41">
        <v>3</v>
      </c>
      <c r="U50" s="41">
        <v>15</v>
      </c>
      <c r="V50" s="41">
        <v>0</v>
      </c>
      <c r="W50" s="219">
        <f t="shared" si="4"/>
        <v>18</v>
      </c>
      <c r="X50" s="41">
        <v>0</v>
      </c>
      <c r="Y50" s="41">
        <v>0</v>
      </c>
      <c r="Z50" s="41">
        <v>0</v>
      </c>
      <c r="AA50" s="219">
        <f t="shared" si="5"/>
        <v>0</v>
      </c>
      <c r="AB50" s="41">
        <v>4</v>
      </c>
      <c r="AC50" s="41">
        <v>3</v>
      </c>
      <c r="AD50" s="41">
        <v>0</v>
      </c>
      <c r="AE50" s="219">
        <f t="shared" si="6"/>
        <v>7</v>
      </c>
      <c r="AF50" s="41">
        <v>1</v>
      </c>
      <c r="AG50" s="41">
        <v>0</v>
      </c>
      <c r="AH50" s="41">
        <v>0</v>
      </c>
      <c r="AI50" s="219">
        <f t="shared" si="7"/>
        <v>1</v>
      </c>
      <c r="AJ50" s="41">
        <v>2</v>
      </c>
      <c r="AK50" s="41">
        <v>2</v>
      </c>
      <c r="AL50" s="41">
        <v>0</v>
      </c>
      <c r="AM50" s="219">
        <f t="shared" si="8"/>
        <v>4</v>
      </c>
      <c r="AN50" s="41">
        <v>31</v>
      </c>
      <c r="AO50" s="41">
        <v>51</v>
      </c>
      <c r="AP50" s="41">
        <v>0</v>
      </c>
      <c r="AQ50" s="220">
        <v>82</v>
      </c>
      <c r="AR50" s="42"/>
      <c r="AS50" s="42"/>
      <c r="AT50" s="42"/>
      <c r="AU50" s="42"/>
    </row>
    <row r="51" spans="1:47" ht="20.100000000000001" customHeight="1" x14ac:dyDescent="0.2">
      <c r="A51" s="39" t="s">
        <v>109</v>
      </c>
      <c r="B51" s="40" t="s">
        <v>111</v>
      </c>
      <c r="C51" s="40" t="s">
        <v>187</v>
      </c>
      <c r="D51" s="41">
        <v>13</v>
      </c>
      <c r="E51" s="41">
        <v>19</v>
      </c>
      <c r="F51" s="41">
        <v>0</v>
      </c>
      <c r="G51" s="219">
        <f t="shared" si="0"/>
        <v>32</v>
      </c>
      <c r="H51" s="41">
        <v>4</v>
      </c>
      <c r="I51" s="41">
        <v>4</v>
      </c>
      <c r="J51" s="41">
        <v>0</v>
      </c>
      <c r="K51" s="219">
        <f t="shared" si="1"/>
        <v>8</v>
      </c>
      <c r="L51" s="41">
        <v>1</v>
      </c>
      <c r="M51" s="41">
        <v>3</v>
      </c>
      <c r="N51" s="41">
        <v>0</v>
      </c>
      <c r="O51" s="219">
        <f t="shared" si="2"/>
        <v>4</v>
      </c>
      <c r="P51" s="41">
        <v>1</v>
      </c>
      <c r="Q51" s="41">
        <v>0</v>
      </c>
      <c r="R51" s="41">
        <v>0</v>
      </c>
      <c r="S51" s="219">
        <f t="shared" si="3"/>
        <v>1</v>
      </c>
      <c r="T51" s="41">
        <v>3</v>
      </c>
      <c r="U51" s="41">
        <v>4</v>
      </c>
      <c r="V51" s="41">
        <v>0</v>
      </c>
      <c r="W51" s="219">
        <f t="shared" si="4"/>
        <v>7</v>
      </c>
      <c r="X51" s="41">
        <v>0</v>
      </c>
      <c r="Y51" s="41">
        <v>0</v>
      </c>
      <c r="Z51" s="41">
        <v>0</v>
      </c>
      <c r="AA51" s="219">
        <f t="shared" si="5"/>
        <v>0</v>
      </c>
      <c r="AB51" s="41">
        <v>0</v>
      </c>
      <c r="AC51" s="41">
        <v>0</v>
      </c>
      <c r="AD51" s="41">
        <v>0</v>
      </c>
      <c r="AE51" s="219">
        <f t="shared" si="6"/>
        <v>0</v>
      </c>
      <c r="AF51" s="41">
        <v>0</v>
      </c>
      <c r="AG51" s="41">
        <v>0</v>
      </c>
      <c r="AH51" s="41">
        <v>0</v>
      </c>
      <c r="AI51" s="219">
        <f t="shared" si="7"/>
        <v>0</v>
      </c>
      <c r="AJ51" s="41">
        <v>0</v>
      </c>
      <c r="AK51" s="41" t="s">
        <v>221</v>
      </c>
      <c r="AL51" s="41">
        <v>0</v>
      </c>
      <c r="AM51" s="219">
        <f t="shared" si="8"/>
        <v>0</v>
      </c>
      <c r="AN51" s="41">
        <v>22</v>
      </c>
      <c r="AO51" s="41">
        <v>30</v>
      </c>
      <c r="AP51" s="41">
        <v>0</v>
      </c>
      <c r="AQ51" s="220">
        <v>52</v>
      </c>
      <c r="AR51" s="42"/>
      <c r="AS51" s="42"/>
      <c r="AT51" s="42"/>
      <c r="AU51" s="42"/>
    </row>
    <row r="52" spans="1:47" ht="20.100000000000001" customHeight="1" x14ac:dyDescent="0.2">
      <c r="A52" s="39" t="s">
        <v>112</v>
      </c>
      <c r="B52" s="40" t="s">
        <v>113</v>
      </c>
      <c r="C52" s="40" t="s">
        <v>187</v>
      </c>
      <c r="D52" s="41">
        <v>42</v>
      </c>
      <c r="E52" s="41">
        <v>47</v>
      </c>
      <c r="F52" s="41">
        <v>0</v>
      </c>
      <c r="G52" s="219">
        <f t="shared" si="0"/>
        <v>89</v>
      </c>
      <c r="H52" s="41">
        <v>0</v>
      </c>
      <c r="I52" s="41">
        <v>0</v>
      </c>
      <c r="J52" s="41">
        <v>0</v>
      </c>
      <c r="K52" s="219">
        <f t="shared" si="1"/>
        <v>0</v>
      </c>
      <c r="L52" s="41">
        <v>0</v>
      </c>
      <c r="M52" s="41">
        <v>1</v>
      </c>
      <c r="N52" s="41">
        <v>0</v>
      </c>
      <c r="O52" s="219">
        <f t="shared" si="2"/>
        <v>1</v>
      </c>
      <c r="P52" s="41">
        <v>0</v>
      </c>
      <c r="Q52" s="41">
        <v>0</v>
      </c>
      <c r="R52" s="41">
        <v>0</v>
      </c>
      <c r="S52" s="219">
        <f t="shared" si="3"/>
        <v>0</v>
      </c>
      <c r="T52" s="41">
        <v>9</v>
      </c>
      <c r="U52" s="41">
        <v>10</v>
      </c>
      <c r="V52" s="41">
        <v>0</v>
      </c>
      <c r="W52" s="219">
        <f t="shared" si="4"/>
        <v>19</v>
      </c>
      <c r="X52" s="41">
        <v>0</v>
      </c>
      <c r="Y52" s="41">
        <v>0</v>
      </c>
      <c r="Z52" s="41">
        <v>0</v>
      </c>
      <c r="AA52" s="219">
        <f t="shared" si="5"/>
        <v>0</v>
      </c>
      <c r="AB52" s="41">
        <v>1</v>
      </c>
      <c r="AC52" s="41">
        <v>4</v>
      </c>
      <c r="AD52" s="41">
        <v>0</v>
      </c>
      <c r="AE52" s="219">
        <f t="shared" si="6"/>
        <v>5</v>
      </c>
      <c r="AF52" s="41">
        <v>1</v>
      </c>
      <c r="AG52" s="41">
        <v>0</v>
      </c>
      <c r="AH52" s="41">
        <v>0</v>
      </c>
      <c r="AI52" s="219">
        <f t="shared" si="7"/>
        <v>1</v>
      </c>
      <c r="AJ52" s="41">
        <v>2</v>
      </c>
      <c r="AK52" s="41">
        <v>3</v>
      </c>
      <c r="AL52" s="41">
        <v>0</v>
      </c>
      <c r="AM52" s="219">
        <f t="shared" si="8"/>
        <v>5</v>
      </c>
      <c r="AN52" s="41">
        <v>55</v>
      </c>
      <c r="AO52" s="41">
        <v>65</v>
      </c>
      <c r="AP52" s="41">
        <v>0</v>
      </c>
      <c r="AQ52" s="220">
        <v>120</v>
      </c>
      <c r="AR52" s="42"/>
      <c r="AS52" s="42"/>
      <c r="AT52" s="42"/>
      <c r="AU52" s="42"/>
    </row>
    <row r="53" spans="1:47" ht="20.100000000000001" customHeight="1" x14ac:dyDescent="0.2">
      <c r="A53" s="39" t="s">
        <v>112</v>
      </c>
      <c r="B53" s="40" t="s">
        <v>114</v>
      </c>
      <c r="C53" s="40" t="s">
        <v>188</v>
      </c>
      <c r="D53" s="41">
        <v>18</v>
      </c>
      <c r="E53" s="41">
        <v>16</v>
      </c>
      <c r="F53" s="41">
        <v>0</v>
      </c>
      <c r="G53" s="219">
        <f t="shared" si="0"/>
        <v>34</v>
      </c>
      <c r="H53" s="41">
        <v>0</v>
      </c>
      <c r="I53" s="41">
        <v>3</v>
      </c>
      <c r="J53" s="41">
        <v>0</v>
      </c>
      <c r="K53" s="219">
        <f t="shared" si="1"/>
        <v>3</v>
      </c>
      <c r="L53" s="41">
        <v>1</v>
      </c>
      <c r="M53" s="41">
        <v>3</v>
      </c>
      <c r="N53" s="41">
        <v>0</v>
      </c>
      <c r="O53" s="219">
        <f t="shared" si="2"/>
        <v>4</v>
      </c>
      <c r="P53" s="41">
        <v>0</v>
      </c>
      <c r="Q53" s="41">
        <v>0</v>
      </c>
      <c r="R53" s="41">
        <v>0</v>
      </c>
      <c r="S53" s="219">
        <f t="shared" si="3"/>
        <v>0</v>
      </c>
      <c r="T53" s="41">
        <v>4</v>
      </c>
      <c r="U53" s="41">
        <v>12</v>
      </c>
      <c r="V53" s="41">
        <v>0</v>
      </c>
      <c r="W53" s="219">
        <f t="shared" si="4"/>
        <v>16</v>
      </c>
      <c r="X53" s="41">
        <v>0</v>
      </c>
      <c r="Y53" s="41">
        <v>0</v>
      </c>
      <c r="Z53" s="41">
        <v>0</v>
      </c>
      <c r="AA53" s="219">
        <f t="shared" si="5"/>
        <v>0</v>
      </c>
      <c r="AB53" s="41">
        <v>2</v>
      </c>
      <c r="AC53" s="41">
        <v>1</v>
      </c>
      <c r="AD53" s="41">
        <v>0</v>
      </c>
      <c r="AE53" s="219">
        <f t="shared" si="6"/>
        <v>3</v>
      </c>
      <c r="AF53" s="41">
        <v>7</v>
      </c>
      <c r="AG53" s="41">
        <v>7</v>
      </c>
      <c r="AH53" s="41">
        <v>0</v>
      </c>
      <c r="AI53" s="219">
        <f t="shared" si="7"/>
        <v>14</v>
      </c>
      <c r="AJ53" s="41">
        <v>0</v>
      </c>
      <c r="AK53" s="41">
        <v>0</v>
      </c>
      <c r="AL53" s="41">
        <v>0</v>
      </c>
      <c r="AM53" s="219">
        <f t="shared" si="8"/>
        <v>0</v>
      </c>
      <c r="AN53" s="41">
        <v>32</v>
      </c>
      <c r="AO53" s="41">
        <v>42</v>
      </c>
      <c r="AP53" s="41">
        <v>0</v>
      </c>
      <c r="AQ53" s="220">
        <v>74</v>
      </c>
      <c r="AR53" s="42"/>
      <c r="AS53" s="42"/>
      <c r="AT53" s="42"/>
      <c r="AU53" s="42"/>
    </row>
    <row r="54" spans="1:47" ht="20.100000000000001" customHeight="1" x14ac:dyDescent="0.2">
      <c r="A54" s="39" t="s">
        <v>115</v>
      </c>
      <c r="B54" s="40" t="s">
        <v>116</v>
      </c>
      <c r="C54" s="40" t="s">
        <v>187</v>
      </c>
      <c r="D54" s="41">
        <v>19</v>
      </c>
      <c r="E54" s="41">
        <v>16</v>
      </c>
      <c r="F54" s="41">
        <v>0</v>
      </c>
      <c r="G54" s="219">
        <f t="shared" si="0"/>
        <v>35</v>
      </c>
      <c r="H54" s="41">
        <v>1</v>
      </c>
      <c r="I54" s="41">
        <v>1</v>
      </c>
      <c r="J54" s="41">
        <v>0</v>
      </c>
      <c r="K54" s="219">
        <f t="shared" si="1"/>
        <v>2</v>
      </c>
      <c r="L54" s="41">
        <v>3</v>
      </c>
      <c r="M54" s="41">
        <v>2</v>
      </c>
      <c r="N54" s="41">
        <v>0</v>
      </c>
      <c r="O54" s="219">
        <f t="shared" si="2"/>
        <v>5</v>
      </c>
      <c r="P54" s="41">
        <v>1</v>
      </c>
      <c r="Q54" s="41">
        <v>1</v>
      </c>
      <c r="R54" s="41">
        <v>0</v>
      </c>
      <c r="S54" s="219">
        <f t="shared" si="3"/>
        <v>2</v>
      </c>
      <c r="T54" s="41">
        <v>4</v>
      </c>
      <c r="U54" s="41">
        <v>6</v>
      </c>
      <c r="V54" s="41">
        <v>0</v>
      </c>
      <c r="W54" s="219">
        <f t="shared" si="4"/>
        <v>10</v>
      </c>
      <c r="X54" s="41">
        <v>0</v>
      </c>
      <c r="Y54" s="41">
        <v>0</v>
      </c>
      <c r="Z54" s="41">
        <v>0</v>
      </c>
      <c r="AA54" s="219">
        <f t="shared" si="5"/>
        <v>0</v>
      </c>
      <c r="AB54" s="41">
        <v>0</v>
      </c>
      <c r="AC54" s="41">
        <v>0</v>
      </c>
      <c r="AD54" s="41">
        <v>0</v>
      </c>
      <c r="AE54" s="219">
        <f t="shared" si="6"/>
        <v>0</v>
      </c>
      <c r="AF54" s="41">
        <v>0</v>
      </c>
      <c r="AG54" s="41">
        <v>0</v>
      </c>
      <c r="AH54" s="41">
        <v>0</v>
      </c>
      <c r="AI54" s="219">
        <f t="shared" si="7"/>
        <v>0</v>
      </c>
      <c r="AJ54" s="41">
        <v>0</v>
      </c>
      <c r="AK54" s="41">
        <v>0</v>
      </c>
      <c r="AL54" s="41">
        <v>0</v>
      </c>
      <c r="AM54" s="219">
        <f t="shared" si="8"/>
        <v>0</v>
      </c>
      <c r="AN54" s="41">
        <v>28</v>
      </c>
      <c r="AO54" s="41">
        <v>26</v>
      </c>
      <c r="AP54" s="41">
        <v>0</v>
      </c>
      <c r="AQ54" s="220">
        <v>54</v>
      </c>
      <c r="AR54" s="42"/>
      <c r="AS54" s="42"/>
      <c r="AT54" s="42"/>
      <c r="AU54" s="42"/>
    </row>
    <row r="55" spans="1:47" ht="20.100000000000001" customHeight="1" x14ac:dyDescent="0.2">
      <c r="A55" s="39" t="s">
        <v>117</v>
      </c>
      <c r="B55" s="40" t="s">
        <v>118</v>
      </c>
      <c r="C55" s="40" t="s">
        <v>187</v>
      </c>
      <c r="D55" s="41">
        <v>19</v>
      </c>
      <c r="E55" s="41">
        <v>17</v>
      </c>
      <c r="F55" s="41">
        <v>0</v>
      </c>
      <c r="G55" s="219">
        <f t="shared" si="0"/>
        <v>36</v>
      </c>
      <c r="H55" s="41">
        <v>0</v>
      </c>
      <c r="I55" s="41">
        <v>0</v>
      </c>
      <c r="J55" s="41">
        <v>0</v>
      </c>
      <c r="K55" s="219">
        <f t="shared" si="1"/>
        <v>0</v>
      </c>
      <c r="L55" s="41">
        <v>4</v>
      </c>
      <c r="M55" s="41">
        <v>2</v>
      </c>
      <c r="N55" s="41">
        <v>0</v>
      </c>
      <c r="O55" s="219">
        <f t="shared" si="2"/>
        <v>6</v>
      </c>
      <c r="P55" s="41">
        <v>0</v>
      </c>
      <c r="Q55" s="41">
        <v>0</v>
      </c>
      <c r="R55" s="41">
        <v>0</v>
      </c>
      <c r="S55" s="219">
        <f t="shared" si="3"/>
        <v>0</v>
      </c>
      <c r="T55" s="41">
        <v>11</v>
      </c>
      <c r="U55" s="41">
        <v>12</v>
      </c>
      <c r="V55" s="41">
        <v>0</v>
      </c>
      <c r="W55" s="219">
        <f t="shared" si="4"/>
        <v>23</v>
      </c>
      <c r="X55" s="41">
        <v>0</v>
      </c>
      <c r="Y55" s="41">
        <v>0</v>
      </c>
      <c r="Z55" s="41">
        <v>0</v>
      </c>
      <c r="AA55" s="219">
        <f t="shared" si="5"/>
        <v>0</v>
      </c>
      <c r="AB55" s="41">
        <v>4</v>
      </c>
      <c r="AC55" s="41">
        <v>5</v>
      </c>
      <c r="AD55" s="41">
        <v>0</v>
      </c>
      <c r="AE55" s="219">
        <f t="shared" si="6"/>
        <v>9</v>
      </c>
      <c r="AF55" s="41">
        <v>0</v>
      </c>
      <c r="AG55" s="41">
        <v>1</v>
      </c>
      <c r="AH55" s="41">
        <v>0</v>
      </c>
      <c r="AI55" s="219">
        <f t="shared" si="7"/>
        <v>1</v>
      </c>
      <c r="AJ55" s="41">
        <v>0</v>
      </c>
      <c r="AK55" s="41">
        <v>0</v>
      </c>
      <c r="AL55" s="41">
        <v>0</v>
      </c>
      <c r="AM55" s="219">
        <f t="shared" si="8"/>
        <v>0</v>
      </c>
      <c r="AN55" s="41">
        <v>38</v>
      </c>
      <c r="AO55" s="41">
        <v>37</v>
      </c>
      <c r="AP55" s="41">
        <v>0</v>
      </c>
      <c r="AQ55" s="220">
        <v>75</v>
      </c>
      <c r="AR55" s="42"/>
      <c r="AS55" s="42"/>
      <c r="AT55" s="42"/>
      <c r="AU55" s="42"/>
    </row>
    <row r="56" spans="1:47" ht="20.100000000000001" customHeight="1" x14ac:dyDescent="0.2">
      <c r="A56" s="39" t="s">
        <v>119</v>
      </c>
      <c r="B56" s="40" t="s">
        <v>120</v>
      </c>
      <c r="C56" s="40" t="s">
        <v>189</v>
      </c>
      <c r="D56" s="41">
        <v>27</v>
      </c>
      <c r="E56" s="41">
        <v>33</v>
      </c>
      <c r="F56" s="41">
        <v>0</v>
      </c>
      <c r="G56" s="219">
        <f t="shared" si="0"/>
        <v>60</v>
      </c>
      <c r="H56" s="41">
        <v>3</v>
      </c>
      <c r="I56" s="41">
        <v>3</v>
      </c>
      <c r="J56" s="41">
        <v>0</v>
      </c>
      <c r="K56" s="219">
        <f t="shared" si="1"/>
        <v>6</v>
      </c>
      <c r="L56" s="41">
        <v>5</v>
      </c>
      <c r="M56" s="41">
        <v>2</v>
      </c>
      <c r="N56" s="41">
        <v>0</v>
      </c>
      <c r="O56" s="219">
        <f t="shared" si="2"/>
        <v>7</v>
      </c>
      <c r="P56" s="41">
        <v>0</v>
      </c>
      <c r="Q56" s="41">
        <v>0</v>
      </c>
      <c r="R56" s="41">
        <v>0</v>
      </c>
      <c r="S56" s="219">
        <f t="shared" si="3"/>
        <v>0</v>
      </c>
      <c r="T56" s="41">
        <v>23</v>
      </c>
      <c r="U56" s="41">
        <v>21</v>
      </c>
      <c r="V56" s="41">
        <v>0</v>
      </c>
      <c r="W56" s="219">
        <f t="shared" si="4"/>
        <v>44</v>
      </c>
      <c r="X56" s="41">
        <v>0</v>
      </c>
      <c r="Y56" s="41">
        <v>0</v>
      </c>
      <c r="Z56" s="41">
        <v>0</v>
      </c>
      <c r="AA56" s="219">
        <f t="shared" si="5"/>
        <v>0</v>
      </c>
      <c r="AB56" s="41">
        <v>2</v>
      </c>
      <c r="AC56" s="41">
        <v>3</v>
      </c>
      <c r="AD56" s="41">
        <v>0</v>
      </c>
      <c r="AE56" s="219">
        <f t="shared" si="6"/>
        <v>5</v>
      </c>
      <c r="AF56" s="41">
        <v>11</v>
      </c>
      <c r="AG56" s="41">
        <v>6</v>
      </c>
      <c r="AH56" s="41">
        <v>0</v>
      </c>
      <c r="AI56" s="219">
        <f t="shared" si="7"/>
        <v>17</v>
      </c>
      <c r="AJ56" s="41">
        <v>2</v>
      </c>
      <c r="AK56" s="41">
        <v>1</v>
      </c>
      <c r="AL56" s="41">
        <v>0</v>
      </c>
      <c r="AM56" s="219">
        <f t="shared" si="8"/>
        <v>3</v>
      </c>
      <c r="AN56" s="41">
        <v>73</v>
      </c>
      <c r="AO56" s="41">
        <v>69</v>
      </c>
      <c r="AP56" s="41">
        <v>0</v>
      </c>
      <c r="AQ56" s="220">
        <v>142</v>
      </c>
      <c r="AR56" s="42"/>
      <c r="AS56" s="42"/>
      <c r="AT56" s="42"/>
      <c r="AU56" s="42"/>
    </row>
    <row r="57" spans="1:47" ht="20.100000000000001" customHeight="1" x14ac:dyDescent="0.2">
      <c r="A57" s="39" t="s">
        <v>119</v>
      </c>
      <c r="B57" s="40" t="s">
        <v>121</v>
      </c>
      <c r="C57" s="40" t="s">
        <v>188</v>
      </c>
      <c r="D57" s="41">
        <v>23</v>
      </c>
      <c r="E57" s="41">
        <v>35</v>
      </c>
      <c r="F57" s="41">
        <v>0</v>
      </c>
      <c r="G57" s="219">
        <f t="shared" si="0"/>
        <v>58</v>
      </c>
      <c r="H57" s="41">
        <v>4</v>
      </c>
      <c r="I57" s="41">
        <v>3</v>
      </c>
      <c r="J57" s="41">
        <v>0</v>
      </c>
      <c r="K57" s="219">
        <f t="shared" si="1"/>
        <v>7</v>
      </c>
      <c r="L57" s="41">
        <v>3</v>
      </c>
      <c r="M57" s="41">
        <v>14</v>
      </c>
      <c r="N57" s="41">
        <v>0</v>
      </c>
      <c r="O57" s="219">
        <f t="shared" si="2"/>
        <v>17</v>
      </c>
      <c r="P57" s="41">
        <v>0</v>
      </c>
      <c r="Q57" s="41">
        <v>0</v>
      </c>
      <c r="R57" s="41">
        <v>0</v>
      </c>
      <c r="S57" s="219">
        <f t="shared" si="3"/>
        <v>0</v>
      </c>
      <c r="T57" s="41">
        <v>18</v>
      </c>
      <c r="U57" s="41">
        <v>32</v>
      </c>
      <c r="V57" s="41">
        <v>0</v>
      </c>
      <c r="W57" s="219">
        <f t="shared" si="4"/>
        <v>50</v>
      </c>
      <c r="X57" s="41">
        <v>0</v>
      </c>
      <c r="Y57" s="41">
        <v>0</v>
      </c>
      <c r="Z57" s="41">
        <v>0</v>
      </c>
      <c r="AA57" s="219">
        <f t="shared" si="5"/>
        <v>0</v>
      </c>
      <c r="AB57" s="41">
        <v>1</v>
      </c>
      <c r="AC57" s="41">
        <v>3</v>
      </c>
      <c r="AD57" s="41">
        <v>0</v>
      </c>
      <c r="AE57" s="219">
        <f t="shared" si="6"/>
        <v>4</v>
      </c>
      <c r="AF57" s="41">
        <v>4</v>
      </c>
      <c r="AG57" s="41">
        <v>8</v>
      </c>
      <c r="AH57" s="41">
        <v>0</v>
      </c>
      <c r="AI57" s="219">
        <f t="shared" si="7"/>
        <v>12</v>
      </c>
      <c r="AJ57" s="41">
        <v>0</v>
      </c>
      <c r="AK57" s="41">
        <v>2</v>
      </c>
      <c r="AL57" s="41">
        <v>0</v>
      </c>
      <c r="AM57" s="219">
        <f t="shared" si="8"/>
        <v>2</v>
      </c>
      <c r="AN57" s="41">
        <v>53</v>
      </c>
      <c r="AO57" s="41">
        <v>97</v>
      </c>
      <c r="AP57" s="41">
        <v>0</v>
      </c>
      <c r="AQ57" s="220">
        <v>150</v>
      </c>
      <c r="AR57" s="42"/>
      <c r="AS57" s="42"/>
      <c r="AT57" s="42"/>
      <c r="AU57" s="42"/>
    </row>
    <row r="58" spans="1:47" ht="20.100000000000001" customHeight="1" x14ac:dyDescent="0.2">
      <c r="A58" s="39" t="s">
        <v>119</v>
      </c>
      <c r="B58" s="40" t="s">
        <v>122</v>
      </c>
      <c r="C58" s="40" t="s">
        <v>189</v>
      </c>
      <c r="D58" s="41">
        <v>18</v>
      </c>
      <c r="E58" s="41">
        <v>24</v>
      </c>
      <c r="F58" s="41">
        <v>0</v>
      </c>
      <c r="G58" s="219">
        <f t="shared" si="0"/>
        <v>42</v>
      </c>
      <c r="H58" s="41">
        <v>9</v>
      </c>
      <c r="I58" s="41">
        <v>4</v>
      </c>
      <c r="J58" s="41">
        <v>0</v>
      </c>
      <c r="K58" s="219">
        <f t="shared" si="1"/>
        <v>13</v>
      </c>
      <c r="L58" s="41">
        <v>1</v>
      </c>
      <c r="M58" s="41">
        <v>5</v>
      </c>
      <c r="N58" s="41">
        <v>0</v>
      </c>
      <c r="O58" s="219">
        <f t="shared" si="2"/>
        <v>6</v>
      </c>
      <c r="P58" s="41">
        <v>1</v>
      </c>
      <c r="Q58" s="41">
        <v>0</v>
      </c>
      <c r="R58" s="41">
        <v>0</v>
      </c>
      <c r="S58" s="219">
        <f t="shared" si="3"/>
        <v>1</v>
      </c>
      <c r="T58" s="41">
        <v>6</v>
      </c>
      <c r="U58" s="41">
        <v>11</v>
      </c>
      <c r="V58" s="41">
        <v>0</v>
      </c>
      <c r="W58" s="219">
        <f t="shared" si="4"/>
        <v>17</v>
      </c>
      <c r="X58" s="41">
        <v>0</v>
      </c>
      <c r="Y58" s="41">
        <v>1</v>
      </c>
      <c r="Z58" s="41">
        <v>0</v>
      </c>
      <c r="AA58" s="219">
        <f t="shared" si="5"/>
        <v>1</v>
      </c>
      <c r="AB58" s="41">
        <v>0</v>
      </c>
      <c r="AC58" s="41">
        <v>0</v>
      </c>
      <c r="AD58" s="41">
        <v>0</v>
      </c>
      <c r="AE58" s="219">
        <f t="shared" si="6"/>
        <v>0</v>
      </c>
      <c r="AF58" s="41">
        <v>0</v>
      </c>
      <c r="AG58" s="41">
        <v>0</v>
      </c>
      <c r="AH58" s="41">
        <v>0</v>
      </c>
      <c r="AI58" s="219">
        <f t="shared" si="7"/>
        <v>0</v>
      </c>
      <c r="AJ58" s="41">
        <v>0</v>
      </c>
      <c r="AK58" s="41">
        <v>0</v>
      </c>
      <c r="AL58" s="41">
        <v>0</v>
      </c>
      <c r="AM58" s="219">
        <f t="shared" si="8"/>
        <v>0</v>
      </c>
      <c r="AN58" s="41">
        <v>35</v>
      </c>
      <c r="AO58" s="41">
        <v>45</v>
      </c>
      <c r="AP58" s="41">
        <v>0</v>
      </c>
      <c r="AQ58" s="220">
        <v>80</v>
      </c>
      <c r="AR58" s="42"/>
      <c r="AS58" s="42"/>
      <c r="AT58" s="42"/>
      <c r="AU58" s="42"/>
    </row>
    <row r="59" spans="1:47" ht="20.100000000000001" customHeight="1" x14ac:dyDescent="0.2">
      <c r="A59" s="39" t="s">
        <v>123</v>
      </c>
      <c r="B59" s="40" t="s">
        <v>124</v>
      </c>
      <c r="C59" s="40" t="s">
        <v>187</v>
      </c>
      <c r="D59" s="41">
        <v>35</v>
      </c>
      <c r="E59" s="41">
        <v>21</v>
      </c>
      <c r="F59" s="41">
        <v>0</v>
      </c>
      <c r="G59" s="219">
        <f t="shared" si="0"/>
        <v>56</v>
      </c>
      <c r="H59" s="41">
        <v>2</v>
      </c>
      <c r="I59" s="41">
        <v>3</v>
      </c>
      <c r="J59" s="41">
        <v>0</v>
      </c>
      <c r="K59" s="219">
        <f t="shared" si="1"/>
        <v>5</v>
      </c>
      <c r="L59" s="41">
        <v>0</v>
      </c>
      <c r="M59" s="41">
        <v>2</v>
      </c>
      <c r="N59" s="41">
        <v>0</v>
      </c>
      <c r="O59" s="219">
        <f t="shared" si="2"/>
        <v>2</v>
      </c>
      <c r="P59" s="41">
        <v>0</v>
      </c>
      <c r="Q59" s="41">
        <v>0</v>
      </c>
      <c r="R59" s="41">
        <v>0</v>
      </c>
      <c r="S59" s="219">
        <f t="shared" si="3"/>
        <v>0</v>
      </c>
      <c r="T59" s="41">
        <v>2</v>
      </c>
      <c r="U59" s="41">
        <v>6</v>
      </c>
      <c r="V59" s="41">
        <v>0</v>
      </c>
      <c r="W59" s="219">
        <f t="shared" si="4"/>
        <v>8</v>
      </c>
      <c r="X59" s="41">
        <v>0</v>
      </c>
      <c r="Y59" s="41">
        <v>1</v>
      </c>
      <c r="Z59" s="41">
        <v>0</v>
      </c>
      <c r="AA59" s="219">
        <f t="shared" si="5"/>
        <v>1</v>
      </c>
      <c r="AB59" s="41">
        <v>2</v>
      </c>
      <c r="AC59" s="41">
        <v>2</v>
      </c>
      <c r="AD59" s="41">
        <v>0</v>
      </c>
      <c r="AE59" s="219">
        <f t="shared" si="6"/>
        <v>4</v>
      </c>
      <c r="AF59" s="41">
        <v>0</v>
      </c>
      <c r="AG59" s="41">
        <v>0</v>
      </c>
      <c r="AH59" s="41">
        <v>0</v>
      </c>
      <c r="AI59" s="219">
        <f t="shared" si="7"/>
        <v>0</v>
      </c>
      <c r="AJ59" s="41">
        <v>0</v>
      </c>
      <c r="AK59" s="41">
        <v>2</v>
      </c>
      <c r="AL59" s="41">
        <v>0</v>
      </c>
      <c r="AM59" s="219">
        <f t="shared" si="8"/>
        <v>2</v>
      </c>
      <c r="AN59" s="41">
        <v>41</v>
      </c>
      <c r="AO59" s="41">
        <v>37</v>
      </c>
      <c r="AP59" s="41">
        <v>0</v>
      </c>
      <c r="AQ59" s="220">
        <v>78</v>
      </c>
      <c r="AR59" s="42"/>
      <c r="AS59" s="42"/>
      <c r="AT59" s="42"/>
      <c r="AU59" s="42"/>
    </row>
    <row r="60" spans="1:47" ht="20.100000000000001" customHeight="1" x14ac:dyDescent="0.2">
      <c r="A60" s="39" t="s">
        <v>125</v>
      </c>
      <c r="B60" s="40" t="s">
        <v>218</v>
      </c>
      <c r="C60" s="40" t="s">
        <v>188</v>
      </c>
      <c r="D60" s="41">
        <v>28</v>
      </c>
      <c r="E60" s="41">
        <v>28</v>
      </c>
      <c r="F60" s="41">
        <v>0</v>
      </c>
      <c r="G60" s="219">
        <f t="shared" si="0"/>
        <v>56</v>
      </c>
      <c r="H60" s="41">
        <v>2</v>
      </c>
      <c r="I60" s="41">
        <v>3</v>
      </c>
      <c r="J60" s="41">
        <v>0</v>
      </c>
      <c r="K60" s="219">
        <f t="shared" si="1"/>
        <v>5</v>
      </c>
      <c r="L60" s="41">
        <v>1</v>
      </c>
      <c r="M60" s="41">
        <v>0</v>
      </c>
      <c r="N60" s="41">
        <v>0</v>
      </c>
      <c r="O60" s="219">
        <f t="shared" si="2"/>
        <v>1</v>
      </c>
      <c r="P60" s="41">
        <v>0</v>
      </c>
      <c r="Q60" s="41">
        <v>1</v>
      </c>
      <c r="R60" s="41">
        <v>0</v>
      </c>
      <c r="S60" s="219">
        <f t="shared" si="3"/>
        <v>1</v>
      </c>
      <c r="T60" s="41">
        <v>6</v>
      </c>
      <c r="U60" s="41">
        <v>11</v>
      </c>
      <c r="V60" s="41">
        <v>0</v>
      </c>
      <c r="W60" s="219">
        <f t="shared" si="4"/>
        <v>17</v>
      </c>
      <c r="X60" s="41">
        <v>0</v>
      </c>
      <c r="Y60" s="41">
        <v>0</v>
      </c>
      <c r="Z60" s="41">
        <v>0</v>
      </c>
      <c r="AA60" s="219">
        <f t="shared" si="5"/>
        <v>0</v>
      </c>
      <c r="AB60" s="41">
        <v>0</v>
      </c>
      <c r="AC60" s="41">
        <v>0</v>
      </c>
      <c r="AD60" s="41">
        <v>0</v>
      </c>
      <c r="AE60" s="219">
        <f t="shared" si="6"/>
        <v>0</v>
      </c>
      <c r="AF60" s="41">
        <v>0</v>
      </c>
      <c r="AG60" s="41">
        <v>0</v>
      </c>
      <c r="AH60" s="41">
        <v>0</v>
      </c>
      <c r="AI60" s="219">
        <f t="shared" si="7"/>
        <v>0</v>
      </c>
      <c r="AJ60" s="41">
        <v>0</v>
      </c>
      <c r="AK60" s="41">
        <v>0</v>
      </c>
      <c r="AL60" s="41">
        <v>0</v>
      </c>
      <c r="AM60" s="219">
        <f t="shared" si="8"/>
        <v>0</v>
      </c>
      <c r="AN60" s="41">
        <v>37</v>
      </c>
      <c r="AO60" s="41">
        <v>43</v>
      </c>
      <c r="AP60" s="41">
        <v>0</v>
      </c>
      <c r="AQ60" s="220">
        <v>80</v>
      </c>
      <c r="AR60" s="42"/>
      <c r="AS60" s="42"/>
      <c r="AT60" s="42"/>
      <c r="AU60" s="42"/>
    </row>
    <row r="61" spans="1:47" ht="20.100000000000001" customHeight="1" x14ac:dyDescent="0.2">
      <c r="A61" s="39" t="s">
        <v>125</v>
      </c>
      <c r="B61" s="40" t="s">
        <v>126</v>
      </c>
      <c r="C61" s="40" t="s">
        <v>188</v>
      </c>
      <c r="D61" s="41">
        <v>0</v>
      </c>
      <c r="E61" s="41">
        <v>0</v>
      </c>
      <c r="F61" s="41">
        <v>0</v>
      </c>
      <c r="G61" s="219">
        <f t="shared" si="0"/>
        <v>0</v>
      </c>
      <c r="H61" s="41">
        <v>25</v>
      </c>
      <c r="I61" s="41">
        <v>49</v>
      </c>
      <c r="J61" s="41">
        <v>0</v>
      </c>
      <c r="K61" s="219">
        <f t="shared" si="1"/>
        <v>74</v>
      </c>
      <c r="L61" s="41">
        <v>0</v>
      </c>
      <c r="M61" s="41">
        <v>0</v>
      </c>
      <c r="N61" s="41">
        <v>0</v>
      </c>
      <c r="O61" s="219">
        <f t="shared" si="2"/>
        <v>0</v>
      </c>
      <c r="P61" s="41">
        <v>0</v>
      </c>
      <c r="Q61" s="41">
        <v>0</v>
      </c>
      <c r="R61" s="41">
        <v>0</v>
      </c>
      <c r="S61" s="219">
        <f t="shared" si="3"/>
        <v>0</v>
      </c>
      <c r="T61" s="41">
        <v>1</v>
      </c>
      <c r="U61" s="41">
        <v>0</v>
      </c>
      <c r="V61" s="41">
        <v>0</v>
      </c>
      <c r="W61" s="219">
        <f t="shared" si="4"/>
        <v>1</v>
      </c>
      <c r="X61" s="41">
        <v>0</v>
      </c>
      <c r="Y61" s="41">
        <v>0</v>
      </c>
      <c r="Z61" s="41">
        <v>0</v>
      </c>
      <c r="AA61" s="219">
        <f t="shared" si="5"/>
        <v>0</v>
      </c>
      <c r="AB61" s="41">
        <v>0</v>
      </c>
      <c r="AC61" s="41">
        <v>0</v>
      </c>
      <c r="AD61" s="41">
        <v>0</v>
      </c>
      <c r="AE61" s="219">
        <f t="shared" si="6"/>
        <v>0</v>
      </c>
      <c r="AF61" s="41">
        <v>0</v>
      </c>
      <c r="AG61" s="41">
        <v>0</v>
      </c>
      <c r="AH61" s="41">
        <v>0</v>
      </c>
      <c r="AI61" s="219">
        <f t="shared" si="7"/>
        <v>0</v>
      </c>
      <c r="AJ61" s="41">
        <v>0</v>
      </c>
      <c r="AK61" s="41">
        <v>0</v>
      </c>
      <c r="AL61" s="41">
        <v>0</v>
      </c>
      <c r="AM61" s="219">
        <f t="shared" si="8"/>
        <v>0</v>
      </c>
      <c r="AN61" s="41">
        <v>26</v>
      </c>
      <c r="AO61" s="41">
        <v>49</v>
      </c>
      <c r="AP61" s="41">
        <v>0</v>
      </c>
      <c r="AQ61" s="220">
        <v>75</v>
      </c>
      <c r="AR61" s="42"/>
      <c r="AS61" s="42"/>
      <c r="AT61" s="42"/>
      <c r="AU61" s="42"/>
    </row>
    <row r="62" spans="1:47" ht="20.100000000000001" customHeight="1" x14ac:dyDescent="0.2">
      <c r="A62" s="39" t="s">
        <v>125</v>
      </c>
      <c r="B62" s="40" t="s">
        <v>219</v>
      </c>
      <c r="C62" s="40" t="s">
        <v>187</v>
      </c>
      <c r="D62" s="41">
        <v>43</v>
      </c>
      <c r="E62" s="41">
        <v>35</v>
      </c>
      <c r="F62" s="41">
        <v>0</v>
      </c>
      <c r="G62" s="219">
        <f t="shared" si="0"/>
        <v>78</v>
      </c>
      <c r="H62" s="41">
        <v>3</v>
      </c>
      <c r="I62" s="41">
        <v>8</v>
      </c>
      <c r="J62" s="41">
        <v>0</v>
      </c>
      <c r="K62" s="219">
        <f t="shared" si="1"/>
        <v>11</v>
      </c>
      <c r="L62" s="41">
        <v>2</v>
      </c>
      <c r="M62" s="41">
        <v>1</v>
      </c>
      <c r="N62" s="41">
        <v>0</v>
      </c>
      <c r="O62" s="219">
        <f t="shared" si="2"/>
        <v>3</v>
      </c>
      <c r="P62" s="41">
        <v>0</v>
      </c>
      <c r="Q62" s="41">
        <v>2</v>
      </c>
      <c r="R62" s="41">
        <v>0</v>
      </c>
      <c r="S62" s="219">
        <f t="shared" si="3"/>
        <v>2</v>
      </c>
      <c r="T62" s="41">
        <v>8</v>
      </c>
      <c r="U62" s="41">
        <v>8</v>
      </c>
      <c r="V62" s="41">
        <v>0</v>
      </c>
      <c r="W62" s="219">
        <f t="shared" si="4"/>
        <v>16</v>
      </c>
      <c r="X62" s="41">
        <v>0</v>
      </c>
      <c r="Y62" s="41">
        <v>0</v>
      </c>
      <c r="Z62" s="41">
        <v>0</v>
      </c>
      <c r="AA62" s="219">
        <f t="shared" si="5"/>
        <v>0</v>
      </c>
      <c r="AB62" s="41">
        <v>0</v>
      </c>
      <c r="AC62" s="41">
        <v>0</v>
      </c>
      <c r="AD62" s="41">
        <v>0</v>
      </c>
      <c r="AE62" s="219">
        <f t="shared" si="6"/>
        <v>0</v>
      </c>
      <c r="AF62" s="41">
        <v>0</v>
      </c>
      <c r="AG62" s="41">
        <v>0</v>
      </c>
      <c r="AH62" s="41">
        <v>0</v>
      </c>
      <c r="AI62" s="219">
        <f t="shared" si="7"/>
        <v>0</v>
      </c>
      <c r="AJ62" s="41">
        <v>0</v>
      </c>
      <c r="AK62" s="41">
        <v>0</v>
      </c>
      <c r="AL62" s="41">
        <v>0</v>
      </c>
      <c r="AM62" s="219">
        <f t="shared" si="8"/>
        <v>0</v>
      </c>
      <c r="AN62" s="41">
        <v>56</v>
      </c>
      <c r="AO62" s="41">
        <v>54</v>
      </c>
      <c r="AP62" s="41">
        <v>0</v>
      </c>
      <c r="AQ62" s="220">
        <v>110</v>
      </c>
      <c r="AR62" s="42"/>
      <c r="AS62" s="42"/>
      <c r="AT62" s="42"/>
      <c r="AU62" s="42"/>
    </row>
    <row r="63" spans="1:47" ht="20.100000000000001" customHeight="1" x14ac:dyDescent="0.2">
      <c r="A63" s="39" t="s">
        <v>127</v>
      </c>
      <c r="B63" s="40" t="s">
        <v>128</v>
      </c>
      <c r="C63" s="40" t="s">
        <v>187</v>
      </c>
      <c r="D63" s="41">
        <v>20</v>
      </c>
      <c r="E63" s="41">
        <v>12</v>
      </c>
      <c r="F63" s="41">
        <v>0</v>
      </c>
      <c r="G63" s="219">
        <f t="shared" si="0"/>
        <v>32</v>
      </c>
      <c r="H63" s="41">
        <v>6</v>
      </c>
      <c r="I63" s="41">
        <v>11</v>
      </c>
      <c r="J63" s="41">
        <v>0</v>
      </c>
      <c r="K63" s="219">
        <f t="shared" si="1"/>
        <v>17</v>
      </c>
      <c r="L63" s="41">
        <v>8</v>
      </c>
      <c r="M63" s="41">
        <v>12</v>
      </c>
      <c r="N63" s="41">
        <v>0</v>
      </c>
      <c r="O63" s="219">
        <f t="shared" si="2"/>
        <v>20</v>
      </c>
      <c r="P63" s="41">
        <v>0</v>
      </c>
      <c r="Q63" s="41">
        <v>0</v>
      </c>
      <c r="R63" s="41">
        <v>0</v>
      </c>
      <c r="S63" s="219">
        <f t="shared" si="3"/>
        <v>0</v>
      </c>
      <c r="T63" s="41">
        <v>11</v>
      </c>
      <c r="U63" s="41">
        <v>23</v>
      </c>
      <c r="V63" s="41">
        <v>0</v>
      </c>
      <c r="W63" s="219">
        <f t="shared" si="4"/>
        <v>34</v>
      </c>
      <c r="X63" s="41">
        <v>0</v>
      </c>
      <c r="Y63" s="41">
        <v>0</v>
      </c>
      <c r="Z63" s="41">
        <v>0</v>
      </c>
      <c r="AA63" s="219">
        <f t="shared" si="5"/>
        <v>0</v>
      </c>
      <c r="AB63" s="41">
        <v>1</v>
      </c>
      <c r="AC63" s="41">
        <v>0</v>
      </c>
      <c r="AD63" s="41">
        <v>0</v>
      </c>
      <c r="AE63" s="219">
        <f t="shared" si="6"/>
        <v>1</v>
      </c>
      <c r="AF63" s="41">
        <v>1</v>
      </c>
      <c r="AG63" s="41">
        <v>1</v>
      </c>
      <c r="AH63" s="41">
        <v>0</v>
      </c>
      <c r="AI63" s="219">
        <f t="shared" si="7"/>
        <v>2</v>
      </c>
      <c r="AJ63" s="41">
        <v>0</v>
      </c>
      <c r="AK63" s="41">
        <v>0</v>
      </c>
      <c r="AL63" s="41">
        <v>0</v>
      </c>
      <c r="AM63" s="219">
        <f t="shared" si="8"/>
        <v>0</v>
      </c>
      <c r="AN63" s="41">
        <v>47</v>
      </c>
      <c r="AO63" s="41">
        <v>59</v>
      </c>
      <c r="AP63" s="41">
        <v>0</v>
      </c>
      <c r="AQ63" s="220">
        <v>106</v>
      </c>
      <c r="AR63" s="42"/>
      <c r="AS63" s="42"/>
      <c r="AT63" s="42"/>
      <c r="AU63" s="42"/>
    </row>
    <row r="64" spans="1:47" ht="20.100000000000001" customHeight="1" x14ac:dyDescent="0.2">
      <c r="A64" s="39" t="s">
        <v>127</v>
      </c>
      <c r="B64" s="40" t="s">
        <v>190</v>
      </c>
      <c r="C64" s="40" t="s">
        <v>187</v>
      </c>
      <c r="D64" s="41">
        <v>11</v>
      </c>
      <c r="E64" s="41">
        <v>15</v>
      </c>
      <c r="F64" s="41">
        <v>0</v>
      </c>
      <c r="G64" s="219">
        <f t="shared" si="0"/>
        <v>26</v>
      </c>
      <c r="H64" s="41">
        <v>1</v>
      </c>
      <c r="I64" s="41">
        <v>2</v>
      </c>
      <c r="J64" s="41">
        <v>0</v>
      </c>
      <c r="K64" s="219">
        <f t="shared" si="1"/>
        <v>3</v>
      </c>
      <c r="L64" s="41">
        <v>4</v>
      </c>
      <c r="M64" s="41">
        <v>10</v>
      </c>
      <c r="N64" s="41">
        <v>0</v>
      </c>
      <c r="O64" s="219">
        <f t="shared" si="2"/>
        <v>14</v>
      </c>
      <c r="P64" s="41">
        <v>0</v>
      </c>
      <c r="Q64" s="41">
        <v>0</v>
      </c>
      <c r="R64" s="41">
        <v>0</v>
      </c>
      <c r="S64" s="219">
        <f t="shared" si="3"/>
        <v>0</v>
      </c>
      <c r="T64" s="41">
        <v>7</v>
      </c>
      <c r="U64" s="41">
        <v>7</v>
      </c>
      <c r="V64" s="41">
        <v>0</v>
      </c>
      <c r="W64" s="219">
        <f t="shared" si="4"/>
        <v>14</v>
      </c>
      <c r="X64" s="41">
        <v>0</v>
      </c>
      <c r="Y64" s="41">
        <v>0</v>
      </c>
      <c r="Z64" s="41">
        <v>0</v>
      </c>
      <c r="AA64" s="219">
        <f t="shared" si="5"/>
        <v>0</v>
      </c>
      <c r="AB64" s="41">
        <v>0</v>
      </c>
      <c r="AC64" s="41">
        <v>3</v>
      </c>
      <c r="AD64" s="41">
        <v>0</v>
      </c>
      <c r="AE64" s="219">
        <f t="shared" si="6"/>
        <v>3</v>
      </c>
      <c r="AF64" s="41">
        <v>0</v>
      </c>
      <c r="AG64" s="41">
        <v>0</v>
      </c>
      <c r="AH64" s="41">
        <v>0</v>
      </c>
      <c r="AI64" s="219">
        <f t="shared" si="7"/>
        <v>0</v>
      </c>
      <c r="AJ64" s="41">
        <v>0</v>
      </c>
      <c r="AK64" s="41">
        <v>1</v>
      </c>
      <c r="AL64" s="41">
        <v>0</v>
      </c>
      <c r="AM64" s="219">
        <f t="shared" si="8"/>
        <v>1</v>
      </c>
      <c r="AN64" s="41">
        <v>23</v>
      </c>
      <c r="AO64" s="41">
        <v>38</v>
      </c>
      <c r="AP64" s="41">
        <v>0</v>
      </c>
      <c r="AQ64" s="220">
        <v>61</v>
      </c>
      <c r="AR64" s="42"/>
      <c r="AS64" s="42"/>
      <c r="AT64" s="42"/>
      <c r="AU64" s="42"/>
    </row>
    <row r="65" spans="1:47" ht="20.100000000000001" customHeight="1" x14ac:dyDescent="0.2">
      <c r="A65" s="39" t="s">
        <v>127</v>
      </c>
      <c r="B65" s="40" t="s">
        <v>129</v>
      </c>
      <c r="C65" s="40" t="s">
        <v>187</v>
      </c>
      <c r="D65" s="41">
        <v>13</v>
      </c>
      <c r="E65" s="41">
        <v>25</v>
      </c>
      <c r="F65" s="41">
        <v>0</v>
      </c>
      <c r="G65" s="219">
        <f t="shared" si="0"/>
        <v>38</v>
      </c>
      <c r="H65" s="41">
        <v>2</v>
      </c>
      <c r="I65" s="41">
        <v>2</v>
      </c>
      <c r="J65" s="41">
        <v>0</v>
      </c>
      <c r="K65" s="219">
        <f t="shared" si="1"/>
        <v>4</v>
      </c>
      <c r="L65" s="41">
        <v>9</v>
      </c>
      <c r="M65" s="41">
        <v>12</v>
      </c>
      <c r="N65" s="41">
        <v>0</v>
      </c>
      <c r="O65" s="219">
        <f t="shared" si="2"/>
        <v>21</v>
      </c>
      <c r="P65" s="41">
        <v>1</v>
      </c>
      <c r="Q65" s="41">
        <v>0</v>
      </c>
      <c r="R65" s="41">
        <v>0</v>
      </c>
      <c r="S65" s="219">
        <f t="shared" si="3"/>
        <v>1</v>
      </c>
      <c r="T65" s="41">
        <v>10</v>
      </c>
      <c r="U65" s="41">
        <v>26</v>
      </c>
      <c r="V65" s="41">
        <v>0</v>
      </c>
      <c r="W65" s="219">
        <f t="shared" si="4"/>
        <v>36</v>
      </c>
      <c r="X65" s="41">
        <v>0</v>
      </c>
      <c r="Y65" s="41">
        <v>0</v>
      </c>
      <c r="Z65" s="41">
        <v>0</v>
      </c>
      <c r="AA65" s="219">
        <f t="shared" si="5"/>
        <v>0</v>
      </c>
      <c r="AB65" s="41">
        <v>2</v>
      </c>
      <c r="AC65" s="41">
        <v>1</v>
      </c>
      <c r="AD65" s="41">
        <v>0</v>
      </c>
      <c r="AE65" s="219">
        <f t="shared" si="6"/>
        <v>3</v>
      </c>
      <c r="AF65" s="41">
        <v>0</v>
      </c>
      <c r="AG65" s="41">
        <v>0</v>
      </c>
      <c r="AH65" s="41">
        <v>0</v>
      </c>
      <c r="AI65" s="219">
        <f t="shared" si="7"/>
        <v>0</v>
      </c>
      <c r="AJ65" s="41">
        <v>1</v>
      </c>
      <c r="AK65" s="41">
        <v>2</v>
      </c>
      <c r="AL65" s="41">
        <v>0</v>
      </c>
      <c r="AM65" s="219">
        <f t="shared" si="8"/>
        <v>3</v>
      </c>
      <c r="AN65" s="41">
        <v>38</v>
      </c>
      <c r="AO65" s="41">
        <v>68</v>
      </c>
      <c r="AP65" s="41">
        <v>0</v>
      </c>
      <c r="AQ65" s="220">
        <v>106</v>
      </c>
      <c r="AR65" s="42"/>
      <c r="AS65" s="42"/>
      <c r="AT65" s="42"/>
      <c r="AU65" s="42"/>
    </row>
    <row r="66" spans="1:47" ht="20.100000000000001" customHeight="1" x14ac:dyDescent="0.2">
      <c r="A66" s="39" t="s">
        <v>127</v>
      </c>
      <c r="B66" s="40" t="s">
        <v>130</v>
      </c>
      <c r="C66" s="40" t="s">
        <v>187</v>
      </c>
      <c r="D66" s="41">
        <v>11</v>
      </c>
      <c r="E66" s="41">
        <v>22</v>
      </c>
      <c r="F66" s="41">
        <v>0</v>
      </c>
      <c r="G66" s="219">
        <f t="shared" si="0"/>
        <v>33</v>
      </c>
      <c r="H66" s="41">
        <v>1</v>
      </c>
      <c r="I66" s="41">
        <v>2</v>
      </c>
      <c r="J66" s="41">
        <v>0</v>
      </c>
      <c r="K66" s="219">
        <f t="shared" si="1"/>
        <v>3</v>
      </c>
      <c r="L66" s="41">
        <v>12</v>
      </c>
      <c r="M66" s="41">
        <v>21</v>
      </c>
      <c r="N66" s="41">
        <v>0</v>
      </c>
      <c r="O66" s="219">
        <f t="shared" si="2"/>
        <v>33</v>
      </c>
      <c r="P66" s="41">
        <v>0</v>
      </c>
      <c r="Q66" s="41">
        <v>0</v>
      </c>
      <c r="R66" s="41">
        <v>0</v>
      </c>
      <c r="S66" s="219">
        <f t="shared" si="3"/>
        <v>0</v>
      </c>
      <c r="T66" s="41">
        <v>15</v>
      </c>
      <c r="U66" s="41">
        <v>19</v>
      </c>
      <c r="V66" s="41">
        <v>0</v>
      </c>
      <c r="W66" s="219">
        <f t="shared" si="4"/>
        <v>34</v>
      </c>
      <c r="X66" s="41">
        <v>0</v>
      </c>
      <c r="Y66" s="41">
        <v>0</v>
      </c>
      <c r="Z66" s="41">
        <v>0</v>
      </c>
      <c r="AA66" s="219">
        <f t="shared" si="5"/>
        <v>0</v>
      </c>
      <c r="AB66" s="41">
        <v>1</v>
      </c>
      <c r="AC66" s="41">
        <v>3</v>
      </c>
      <c r="AD66" s="41">
        <v>0</v>
      </c>
      <c r="AE66" s="219">
        <f t="shared" si="6"/>
        <v>4</v>
      </c>
      <c r="AF66" s="41">
        <v>0</v>
      </c>
      <c r="AG66" s="41">
        <v>0</v>
      </c>
      <c r="AH66" s="41">
        <v>0</v>
      </c>
      <c r="AI66" s="219">
        <f t="shared" si="7"/>
        <v>0</v>
      </c>
      <c r="AJ66" s="41">
        <v>0</v>
      </c>
      <c r="AK66" s="41">
        <v>0</v>
      </c>
      <c r="AL66" s="41">
        <v>0</v>
      </c>
      <c r="AM66" s="219">
        <f t="shared" si="8"/>
        <v>0</v>
      </c>
      <c r="AN66" s="41">
        <v>40</v>
      </c>
      <c r="AO66" s="41">
        <v>67</v>
      </c>
      <c r="AP66" s="41">
        <v>0</v>
      </c>
      <c r="AQ66" s="220">
        <v>107</v>
      </c>
      <c r="AR66" s="42"/>
      <c r="AS66" s="42"/>
      <c r="AT66" s="42"/>
      <c r="AU66" s="42"/>
    </row>
    <row r="67" spans="1:47" ht="20.100000000000001" customHeight="1" x14ac:dyDescent="0.2">
      <c r="A67" s="39" t="s">
        <v>131</v>
      </c>
      <c r="B67" s="40" t="s">
        <v>132</v>
      </c>
      <c r="C67" s="40" t="s">
        <v>188</v>
      </c>
      <c r="D67" s="41">
        <v>32</v>
      </c>
      <c r="E67" s="41">
        <v>25</v>
      </c>
      <c r="F67" s="41">
        <v>0</v>
      </c>
      <c r="G67" s="219">
        <f t="shared" si="0"/>
        <v>57</v>
      </c>
      <c r="H67" s="41">
        <v>1</v>
      </c>
      <c r="I67" s="41">
        <v>0</v>
      </c>
      <c r="J67" s="41">
        <v>0</v>
      </c>
      <c r="K67" s="219">
        <f t="shared" si="1"/>
        <v>1</v>
      </c>
      <c r="L67" s="41">
        <v>8</v>
      </c>
      <c r="M67" s="41">
        <v>1</v>
      </c>
      <c r="N67" s="41">
        <v>0</v>
      </c>
      <c r="O67" s="219">
        <f t="shared" si="2"/>
        <v>9</v>
      </c>
      <c r="P67" s="41">
        <v>0</v>
      </c>
      <c r="Q67" s="41">
        <v>0</v>
      </c>
      <c r="R67" s="41">
        <v>0</v>
      </c>
      <c r="S67" s="219">
        <f t="shared" si="3"/>
        <v>0</v>
      </c>
      <c r="T67" s="41">
        <v>8</v>
      </c>
      <c r="U67" s="41">
        <v>16</v>
      </c>
      <c r="V67" s="41">
        <v>0</v>
      </c>
      <c r="W67" s="219">
        <f t="shared" si="4"/>
        <v>24</v>
      </c>
      <c r="X67" s="41">
        <v>0</v>
      </c>
      <c r="Y67" s="41">
        <v>0</v>
      </c>
      <c r="Z67" s="41">
        <v>0</v>
      </c>
      <c r="AA67" s="219">
        <f t="shared" si="5"/>
        <v>0</v>
      </c>
      <c r="AB67" s="41">
        <v>4</v>
      </c>
      <c r="AC67" s="41">
        <v>4</v>
      </c>
      <c r="AD67" s="41">
        <v>0</v>
      </c>
      <c r="AE67" s="219">
        <f t="shared" si="6"/>
        <v>8</v>
      </c>
      <c r="AF67" s="41">
        <v>0</v>
      </c>
      <c r="AG67" s="41">
        <v>1</v>
      </c>
      <c r="AH67" s="41">
        <v>0</v>
      </c>
      <c r="AI67" s="219">
        <f t="shared" si="7"/>
        <v>1</v>
      </c>
      <c r="AJ67" s="41">
        <v>1</v>
      </c>
      <c r="AK67" s="41">
        <v>0</v>
      </c>
      <c r="AL67" s="41">
        <v>0</v>
      </c>
      <c r="AM67" s="219">
        <f t="shared" si="8"/>
        <v>1</v>
      </c>
      <c r="AN67" s="41">
        <v>54</v>
      </c>
      <c r="AO67" s="41">
        <v>47</v>
      </c>
      <c r="AP67" s="41">
        <v>0</v>
      </c>
      <c r="AQ67" s="220">
        <v>101</v>
      </c>
      <c r="AR67" s="42"/>
      <c r="AS67" s="42"/>
      <c r="AT67" s="42"/>
      <c r="AU67" s="42"/>
    </row>
    <row r="68" spans="1:47" ht="20.100000000000001" customHeight="1" x14ac:dyDescent="0.2">
      <c r="A68" s="39" t="s">
        <v>131</v>
      </c>
      <c r="B68" s="40" t="s">
        <v>133</v>
      </c>
      <c r="C68" s="40" t="s">
        <v>187</v>
      </c>
      <c r="D68" s="41">
        <v>19</v>
      </c>
      <c r="E68" s="41">
        <v>16</v>
      </c>
      <c r="F68" s="41">
        <v>0</v>
      </c>
      <c r="G68" s="219">
        <f t="shared" si="0"/>
        <v>35</v>
      </c>
      <c r="H68" s="41">
        <v>0</v>
      </c>
      <c r="I68" s="41">
        <v>0</v>
      </c>
      <c r="J68" s="41">
        <v>0</v>
      </c>
      <c r="K68" s="219">
        <f t="shared" si="1"/>
        <v>0</v>
      </c>
      <c r="L68" s="41">
        <v>1</v>
      </c>
      <c r="M68" s="41">
        <v>5</v>
      </c>
      <c r="N68" s="41">
        <v>0</v>
      </c>
      <c r="O68" s="219">
        <f t="shared" si="2"/>
        <v>6</v>
      </c>
      <c r="P68" s="41">
        <v>0</v>
      </c>
      <c r="Q68" s="41">
        <v>0</v>
      </c>
      <c r="R68" s="41">
        <v>0</v>
      </c>
      <c r="S68" s="219">
        <f t="shared" si="3"/>
        <v>0</v>
      </c>
      <c r="T68" s="41">
        <v>5</v>
      </c>
      <c r="U68" s="41">
        <v>3</v>
      </c>
      <c r="V68" s="41">
        <v>0</v>
      </c>
      <c r="W68" s="219">
        <f t="shared" si="4"/>
        <v>8</v>
      </c>
      <c r="X68" s="41">
        <v>0</v>
      </c>
      <c r="Y68" s="41">
        <v>0</v>
      </c>
      <c r="Z68" s="41">
        <v>0</v>
      </c>
      <c r="AA68" s="219">
        <f t="shared" si="5"/>
        <v>0</v>
      </c>
      <c r="AB68" s="41">
        <v>0</v>
      </c>
      <c r="AC68" s="41">
        <v>0</v>
      </c>
      <c r="AD68" s="41">
        <v>0</v>
      </c>
      <c r="AE68" s="219">
        <f t="shared" si="6"/>
        <v>0</v>
      </c>
      <c r="AF68" s="41">
        <v>0</v>
      </c>
      <c r="AG68" s="41">
        <v>0</v>
      </c>
      <c r="AH68" s="41">
        <v>0</v>
      </c>
      <c r="AI68" s="219">
        <f t="shared" si="7"/>
        <v>0</v>
      </c>
      <c r="AJ68" s="41">
        <v>0</v>
      </c>
      <c r="AK68" s="41">
        <v>1</v>
      </c>
      <c r="AL68" s="41">
        <v>0</v>
      </c>
      <c r="AM68" s="219">
        <f t="shared" si="8"/>
        <v>1</v>
      </c>
      <c r="AN68" s="41">
        <v>25</v>
      </c>
      <c r="AO68" s="41">
        <v>25</v>
      </c>
      <c r="AP68" s="41">
        <v>0</v>
      </c>
      <c r="AQ68" s="220">
        <v>50</v>
      </c>
      <c r="AR68" s="42"/>
      <c r="AS68" s="42"/>
      <c r="AT68" s="42"/>
      <c r="AU68" s="42"/>
    </row>
    <row r="69" spans="1:47" ht="20.100000000000001" customHeight="1" x14ac:dyDescent="0.2">
      <c r="A69" s="39" t="s">
        <v>134</v>
      </c>
      <c r="B69" s="40" t="s">
        <v>135</v>
      </c>
      <c r="C69" s="40" t="s">
        <v>187</v>
      </c>
      <c r="D69" s="41">
        <v>27</v>
      </c>
      <c r="E69" s="41">
        <v>23</v>
      </c>
      <c r="F69" s="41">
        <v>0</v>
      </c>
      <c r="G69" s="219">
        <f t="shared" si="0"/>
        <v>50</v>
      </c>
      <c r="H69" s="41">
        <v>2</v>
      </c>
      <c r="I69" s="41">
        <v>2</v>
      </c>
      <c r="J69" s="41">
        <v>0</v>
      </c>
      <c r="K69" s="219">
        <f t="shared" si="1"/>
        <v>4</v>
      </c>
      <c r="L69" s="41">
        <v>1</v>
      </c>
      <c r="M69" s="41">
        <v>6</v>
      </c>
      <c r="N69" s="41">
        <v>0</v>
      </c>
      <c r="O69" s="219">
        <f t="shared" si="2"/>
        <v>7</v>
      </c>
      <c r="P69" s="41">
        <v>0</v>
      </c>
      <c r="Q69" s="41">
        <v>0</v>
      </c>
      <c r="R69" s="41">
        <v>0</v>
      </c>
      <c r="S69" s="219">
        <f t="shared" si="3"/>
        <v>0</v>
      </c>
      <c r="T69" s="41">
        <v>3</v>
      </c>
      <c r="U69" s="41">
        <v>18</v>
      </c>
      <c r="V69" s="41">
        <v>0</v>
      </c>
      <c r="W69" s="219">
        <f t="shared" si="4"/>
        <v>21</v>
      </c>
      <c r="X69" s="41">
        <v>0</v>
      </c>
      <c r="Y69" s="41">
        <v>1</v>
      </c>
      <c r="Z69" s="41">
        <v>0</v>
      </c>
      <c r="AA69" s="219">
        <f t="shared" si="5"/>
        <v>1</v>
      </c>
      <c r="AB69" s="41">
        <v>3</v>
      </c>
      <c r="AC69" s="41">
        <v>2</v>
      </c>
      <c r="AD69" s="41">
        <v>0</v>
      </c>
      <c r="AE69" s="219">
        <f t="shared" si="6"/>
        <v>5</v>
      </c>
      <c r="AF69" s="41">
        <v>1</v>
      </c>
      <c r="AG69" s="41">
        <v>4</v>
      </c>
      <c r="AH69" s="41">
        <v>0</v>
      </c>
      <c r="AI69" s="219">
        <f t="shared" si="7"/>
        <v>5</v>
      </c>
      <c r="AJ69" s="41">
        <v>1</v>
      </c>
      <c r="AK69" s="41">
        <v>3</v>
      </c>
      <c r="AL69" s="41">
        <v>0</v>
      </c>
      <c r="AM69" s="219">
        <f t="shared" si="8"/>
        <v>4</v>
      </c>
      <c r="AN69" s="41">
        <v>38</v>
      </c>
      <c r="AO69" s="41">
        <v>59</v>
      </c>
      <c r="AP69" s="41">
        <v>0</v>
      </c>
      <c r="AQ69" s="220">
        <v>97</v>
      </c>
      <c r="AR69" s="42"/>
      <c r="AS69" s="42"/>
      <c r="AT69" s="42"/>
      <c r="AU69" s="42"/>
    </row>
    <row r="70" spans="1:47" ht="20.100000000000001" customHeight="1" x14ac:dyDescent="0.2">
      <c r="A70" s="39" t="s">
        <v>136</v>
      </c>
      <c r="B70" s="40" t="s">
        <v>137</v>
      </c>
      <c r="C70" s="40" t="s">
        <v>187</v>
      </c>
      <c r="D70" s="41">
        <v>14</v>
      </c>
      <c r="E70" s="41">
        <v>18</v>
      </c>
      <c r="F70" s="41">
        <v>0</v>
      </c>
      <c r="G70" s="219">
        <f t="shared" ref="G70:G74" si="9">SUM(D70:F70)</f>
        <v>32</v>
      </c>
      <c r="H70" s="41">
        <v>0</v>
      </c>
      <c r="I70" s="41">
        <v>5</v>
      </c>
      <c r="J70" s="41">
        <v>0</v>
      </c>
      <c r="K70" s="219">
        <f t="shared" ref="K70:K74" si="10">SUM(H70:J70)</f>
        <v>5</v>
      </c>
      <c r="L70" s="41">
        <v>1</v>
      </c>
      <c r="M70" s="41">
        <v>3</v>
      </c>
      <c r="N70" s="41">
        <v>0</v>
      </c>
      <c r="O70" s="219">
        <f t="shared" ref="O70:O74" si="11">SUM(L70:N70)</f>
        <v>4</v>
      </c>
      <c r="P70" s="41">
        <v>0</v>
      </c>
      <c r="Q70" s="41">
        <v>0</v>
      </c>
      <c r="R70" s="41">
        <v>0</v>
      </c>
      <c r="S70" s="219">
        <f t="shared" ref="S70:S74" si="12">SUM(P70:R70)</f>
        <v>0</v>
      </c>
      <c r="T70" s="41">
        <v>6</v>
      </c>
      <c r="U70" s="41">
        <v>12</v>
      </c>
      <c r="V70" s="41">
        <v>0</v>
      </c>
      <c r="W70" s="219">
        <f t="shared" ref="W70:W74" si="13">SUM(T70:V70)</f>
        <v>18</v>
      </c>
      <c r="X70" s="41">
        <v>0</v>
      </c>
      <c r="Y70" s="41">
        <v>0</v>
      </c>
      <c r="Z70" s="41">
        <v>0</v>
      </c>
      <c r="AA70" s="219">
        <f t="shared" ref="AA70:AA74" si="14">SUM(X70:Z70)</f>
        <v>0</v>
      </c>
      <c r="AB70" s="41">
        <v>0</v>
      </c>
      <c r="AC70" s="41">
        <v>2</v>
      </c>
      <c r="AD70" s="41">
        <v>0</v>
      </c>
      <c r="AE70" s="219">
        <f t="shared" ref="AE70:AE74" si="15">SUM(AB70:AD70)</f>
        <v>2</v>
      </c>
      <c r="AF70" s="41">
        <v>1</v>
      </c>
      <c r="AG70" s="41">
        <v>1</v>
      </c>
      <c r="AH70" s="41">
        <v>0</v>
      </c>
      <c r="AI70" s="219">
        <f t="shared" ref="AI70:AI74" si="16">SUM(AF70:AH70)</f>
        <v>2</v>
      </c>
      <c r="AJ70" s="41">
        <v>0</v>
      </c>
      <c r="AK70" s="41">
        <v>0</v>
      </c>
      <c r="AL70" s="41">
        <v>0</v>
      </c>
      <c r="AM70" s="219">
        <f t="shared" ref="AM70:AM74" si="17">SUM(AJ70:AL70)</f>
        <v>0</v>
      </c>
      <c r="AN70" s="41">
        <v>22</v>
      </c>
      <c r="AO70" s="41">
        <v>41</v>
      </c>
      <c r="AP70" s="41">
        <v>0</v>
      </c>
      <c r="AQ70" s="220">
        <v>63</v>
      </c>
      <c r="AR70" s="42"/>
      <c r="AS70" s="42"/>
      <c r="AT70" s="42"/>
      <c r="AU70" s="42"/>
    </row>
    <row r="71" spans="1:47" ht="20.100000000000001" customHeight="1" x14ac:dyDescent="0.2">
      <c r="A71" s="39" t="s">
        <v>138</v>
      </c>
      <c r="B71" s="40" t="s">
        <v>139</v>
      </c>
      <c r="C71" s="40" t="s">
        <v>187</v>
      </c>
      <c r="D71" s="41">
        <v>25</v>
      </c>
      <c r="E71" s="41">
        <v>17</v>
      </c>
      <c r="F71" s="41">
        <v>0</v>
      </c>
      <c r="G71" s="219">
        <f t="shared" si="9"/>
        <v>42</v>
      </c>
      <c r="H71" s="41">
        <v>1</v>
      </c>
      <c r="I71" s="41">
        <v>1</v>
      </c>
      <c r="J71" s="41">
        <v>0</v>
      </c>
      <c r="K71" s="219">
        <f t="shared" si="10"/>
        <v>2</v>
      </c>
      <c r="L71" s="41">
        <v>0</v>
      </c>
      <c r="M71" s="41">
        <v>0</v>
      </c>
      <c r="N71" s="41">
        <v>0</v>
      </c>
      <c r="O71" s="219">
        <f t="shared" si="11"/>
        <v>0</v>
      </c>
      <c r="P71" s="41">
        <v>0</v>
      </c>
      <c r="Q71" s="41">
        <v>0</v>
      </c>
      <c r="R71" s="41">
        <v>0</v>
      </c>
      <c r="S71" s="219">
        <f t="shared" si="12"/>
        <v>0</v>
      </c>
      <c r="T71" s="41">
        <v>1</v>
      </c>
      <c r="U71" s="41">
        <v>2</v>
      </c>
      <c r="V71" s="41">
        <v>0</v>
      </c>
      <c r="W71" s="219">
        <f t="shared" si="13"/>
        <v>3</v>
      </c>
      <c r="X71" s="41">
        <v>0</v>
      </c>
      <c r="Y71" s="41">
        <v>0</v>
      </c>
      <c r="Z71" s="41">
        <v>0</v>
      </c>
      <c r="AA71" s="219">
        <f t="shared" si="14"/>
        <v>0</v>
      </c>
      <c r="AB71" s="41">
        <v>0</v>
      </c>
      <c r="AC71" s="41">
        <v>1</v>
      </c>
      <c r="AD71" s="41">
        <v>0</v>
      </c>
      <c r="AE71" s="219">
        <f t="shared" si="15"/>
        <v>1</v>
      </c>
      <c r="AF71" s="41">
        <v>0</v>
      </c>
      <c r="AG71" s="41">
        <v>0</v>
      </c>
      <c r="AH71" s="41">
        <v>0</v>
      </c>
      <c r="AI71" s="219">
        <f t="shared" si="16"/>
        <v>0</v>
      </c>
      <c r="AJ71" s="41">
        <v>0</v>
      </c>
      <c r="AK71" s="41">
        <v>0</v>
      </c>
      <c r="AL71" s="41">
        <v>0</v>
      </c>
      <c r="AM71" s="219">
        <f t="shared" si="17"/>
        <v>0</v>
      </c>
      <c r="AN71" s="41">
        <v>27</v>
      </c>
      <c r="AO71" s="41">
        <v>21</v>
      </c>
      <c r="AP71" s="41">
        <v>0</v>
      </c>
      <c r="AQ71" s="220">
        <v>48</v>
      </c>
      <c r="AR71" s="42"/>
      <c r="AS71" s="42"/>
      <c r="AT71" s="42"/>
      <c r="AU71" s="42"/>
    </row>
    <row r="72" spans="1:47" ht="20.100000000000001" customHeight="1" x14ac:dyDescent="0.2">
      <c r="A72" s="39" t="s">
        <v>140</v>
      </c>
      <c r="B72" s="40" t="s">
        <v>141</v>
      </c>
      <c r="C72" s="40" t="s">
        <v>189</v>
      </c>
      <c r="D72" s="41">
        <v>26</v>
      </c>
      <c r="E72" s="41">
        <v>37</v>
      </c>
      <c r="F72" s="41">
        <v>0</v>
      </c>
      <c r="G72" s="219">
        <f t="shared" si="9"/>
        <v>63</v>
      </c>
      <c r="H72" s="41">
        <v>1</v>
      </c>
      <c r="I72" s="41">
        <v>0</v>
      </c>
      <c r="J72" s="41">
        <v>0</v>
      </c>
      <c r="K72" s="219">
        <f t="shared" si="10"/>
        <v>1</v>
      </c>
      <c r="L72" s="41">
        <v>2</v>
      </c>
      <c r="M72" s="41">
        <v>11</v>
      </c>
      <c r="N72" s="41">
        <v>0</v>
      </c>
      <c r="O72" s="219">
        <f t="shared" si="11"/>
        <v>13</v>
      </c>
      <c r="P72" s="41">
        <v>0</v>
      </c>
      <c r="Q72" s="41">
        <v>0</v>
      </c>
      <c r="R72" s="41">
        <v>0</v>
      </c>
      <c r="S72" s="219">
        <f t="shared" si="12"/>
        <v>0</v>
      </c>
      <c r="T72" s="41">
        <v>7</v>
      </c>
      <c r="U72" s="41">
        <v>7</v>
      </c>
      <c r="V72" s="41">
        <v>0</v>
      </c>
      <c r="W72" s="219">
        <f t="shared" si="13"/>
        <v>14</v>
      </c>
      <c r="X72" s="41">
        <v>0</v>
      </c>
      <c r="Y72" s="41">
        <v>0</v>
      </c>
      <c r="Z72" s="41">
        <v>0</v>
      </c>
      <c r="AA72" s="219">
        <f t="shared" si="14"/>
        <v>0</v>
      </c>
      <c r="AB72" s="41">
        <v>3</v>
      </c>
      <c r="AC72" s="41">
        <v>4</v>
      </c>
      <c r="AD72" s="41">
        <v>0</v>
      </c>
      <c r="AE72" s="219">
        <f t="shared" si="15"/>
        <v>7</v>
      </c>
      <c r="AF72" s="41">
        <v>0</v>
      </c>
      <c r="AG72" s="41">
        <v>0</v>
      </c>
      <c r="AH72" s="41">
        <v>0</v>
      </c>
      <c r="AI72" s="219">
        <f t="shared" si="16"/>
        <v>0</v>
      </c>
      <c r="AJ72" s="41">
        <v>1</v>
      </c>
      <c r="AK72" s="41">
        <v>1</v>
      </c>
      <c r="AL72" s="41">
        <v>0</v>
      </c>
      <c r="AM72" s="219">
        <f t="shared" si="17"/>
        <v>2</v>
      </c>
      <c r="AN72" s="41">
        <v>40</v>
      </c>
      <c r="AO72" s="41">
        <v>60</v>
      </c>
      <c r="AP72" s="41">
        <v>0</v>
      </c>
      <c r="AQ72" s="220">
        <v>100</v>
      </c>
      <c r="AR72" s="42"/>
      <c r="AS72" s="42"/>
      <c r="AT72" s="42"/>
      <c r="AU72" s="42"/>
    </row>
    <row r="73" spans="1:47" ht="20.100000000000001" customHeight="1" x14ac:dyDescent="0.2">
      <c r="A73" s="39" t="s">
        <v>142</v>
      </c>
      <c r="B73" s="40" t="s">
        <v>143</v>
      </c>
      <c r="C73" s="40" t="s">
        <v>187</v>
      </c>
      <c r="D73" s="41">
        <v>0</v>
      </c>
      <c r="E73" s="41">
        <v>1</v>
      </c>
      <c r="F73" s="41">
        <v>0</v>
      </c>
      <c r="G73" s="219">
        <f t="shared" si="9"/>
        <v>1</v>
      </c>
      <c r="H73" s="41">
        <v>0</v>
      </c>
      <c r="I73" s="41">
        <v>0</v>
      </c>
      <c r="J73" s="41">
        <v>0</v>
      </c>
      <c r="K73" s="219">
        <f t="shared" si="10"/>
        <v>0</v>
      </c>
      <c r="L73" s="41">
        <v>10</v>
      </c>
      <c r="M73" s="41">
        <v>28</v>
      </c>
      <c r="N73" s="41">
        <v>1</v>
      </c>
      <c r="O73" s="219">
        <f t="shared" si="11"/>
        <v>39</v>
      </c>
      <c r="P73" s="41">
        <v>0</v>
      </c>
      <c r="Q73" s="41">
        <v>0</v>
      </c>
      <c r="R73" s="41">
        <v>0</v>
      </c>
      <c r="S73" s="219">
        <f t="shared" si="12"/>
        <v>0</v>
      </c>
      <c r="T73" s="41">
        <v>0</v>
      </c>
      <c r="U73" s="41">
        <v>0</v>
      </c>
      <c r="V73" s="41">
        <v>0</v>
      </c>
      <c r="W73" s="219">
        <f t="shared" si="13"/>
        <v>0</v>
      </c>
      <c r="X73" s="41">
        <v>0</v>
      </c>
      <c r="Y73" s="41">
        <v>0</v>
      </c>
      <c r="Z73" s="41">
        <v>0</v>
      </c>
      <c r="AA73" s="219">
        <f t="shared" si="14"/>
        <v>0</v>
      </c>
      <c r="AB73" s="41">
        <v>0</v>
      </c>
      <c r="AC73" s="41">
        <v>0</v>
      </c>
      <c r="AD73" s="41">
        <v>0</v>
      </c>
      <c r="AE73" s="219">
        <f t="shared" si="15"/>
        <v>0</v>
      </c>
      <c r="AF73" s="41">
        <v>0</v>
      </c>
      <c r="AG73" s="41">
        <v>0</v>
      </c>
      <c r="AH73" s="41">
        <v>0</v>
      </c>
      <c r="AI73" s="219">
        <f t="shared" si="16"/>
        <v>0</v>
      </c>
      <c r="AJ73" s="41">
        <v>0</v>
      </c>
      <c r="AK73" s="41">
        <v>0</v>
      </c>
      <c r="AL73" s="41">
        <v>0</v>
      </c>
      <c r="AM73" s="219">
        <f t="shared" si="17"/>
        <v>0</v>
      </c>
      <c r="AN73" s="41">
        <v>10</v>
      </c>
      <c r="AO73" s="41">
        <v>29</v>
      </c>
      <c r="AP73" s="41">
        <v>1</v>
      </c>
      <c r="AQ73" s="220">
        <v>40</v>
      </c>
      <c r="AR73" s="42"/>
      <c r="AS73" s="42"/>
      <c r="AT73" s="42"/>
      <c r="AU73" s="42"/>
    </row>
    <row r="74" spans="1:47" s="46" customFormat="1" ht="20.100000000000001" customHeight="1" x14ac:dyDescent="0.25">
      <c r="A74" s="43"/>
      <c r="B74" s="44" t="s">
        <v>255</v>
      </c>
      <c r="C74" s="44"/>
      <c r="D74" s="45">
        <v>1499</v>
      </c>
      <c r="E74" s="45">
        <v>1610</v>
      </c>
      <c r="F74" s="45">
        <v>4</v>
      </c>
      <c r="G74" s="221">
        <f t="shared" si="9"/>
        <v>3113</v>
      </c>
      <c r="H74" s="45">
        <v>177</v>
      </c>
      <c r="I74" s="45">
        <v>282</v>
      </c>
      <c r="J74" s="45">
        <v>1</v>
      </c>
      <c r="K74" s="221">
        <f t="shared" si="10"/>
        <v>460</v>
      </c>
      <c r="L74" s="45">
        <v>236</v>
      </c>
      <c r="M74" s="45">
        <v>399</v>
      </c>
      <c r="N74" s="45">
        <v>4</v>
      </c>
      <c r="O74" s="221">
        <f t="shared" si="11"/>
        <v>639</v>
      </c>
      <c r="P74" s="45">
        <v>11</v>
      </c>
      <c r="Q74" s="45">
        <v>11</v>
      </c>
      <c r="R74" s="45">
        <v>0</v>
      </c>
      <c r="S74" s="221">
        <f t="shared" si="12"/>
        <v>22</v>
      </c>
      <c r="T74" s="45">
        <v>645</v>
      </c>
      <c r="U74" s="45">
        <v>993</v>
      </c>
      <c r="V74" s="45">
        <v>1</v>
      </c>
      <c r="W74" s="221">
        <f t="shared" si="13"/>
        <v>1639</v>
      </c>
      <c r="X74" s="45">
        <v>4</v>
      </c>
      <c r="Y74" s="45">
        <v>10</v>
      </c>
      <c r="Z74" s="45">
        <v>0</v>
      </c>
      <c r="AA74" s="221">
        <f t="shared" si="14"/>
        <v>14</v>
      </c>
      <c r="AB74" s="45">
        <v>107</v>
      </c>
      <c r="AC74" s="45">
        <v>138</v>
      </c>
      <c r="AD74" s="45">
        <v>0</v>
      </c>
      <c r="AE74" s="221">
        <f t="shared" si="15"/>
        <v>245</v>
      </c>
      <c r="AF74" s="45">
        <v>92</v>
      </c>
      <c r="AG74" s="45">
        <v>159</v>
      </c>
      <c r="AH74" s="45">
        <v>1</v>
      </c>
      <c r="AI74" s="221">
        <f t="shared" si="16"/>
        <v>252</v>
      </c>
      <c r="AJ74" s="45">
        <v>58</v>
      </c>
      <c r="AK74" s="45">
        <v>70</v>
      </c>
      <c r="AL74" s="45">
        <v>1</v>
      </c>
      <c r="AM74" s="221">
        <f t="shared" si="17"/>
        <v>129</v>
      </c>
      <c r="AN74" s="45">
        <v>2829</v>
      </c>
      <c r="AO74" s="45">
        <v>3672</v>
      </c>
      <c r="AP74" s="45">
        <v>12</v>
      </c>
      <c r="AQ74" s="222">
        <v>6513</v>
      </c>
      <c r="AR74" s="42"/>
      <c r="AS74" s="42"/>
      <c r="AT74" s="42"/>
      <c r="AU74" s="42"/>
    </row>
    <row r="75" spans="1:47" s="46" customFormat="1" ht="20.100000000000001" customHeight="1" thickBot="1" x14ac:dyDescent="0.3">
      <c r="A75" s="47"/>
      <c r="B75" s="48" t="s">
        <v>144</v>
      </c>
      <c r="C75" s="48"/>
      <c r="D75" s="49"/>
      <c r="E75" s="50">
        <v>47.8</v>
      </c>
      <c r="F75" s="50"/>
      <c r="G75" s="49"/>
      <c r="H75" s="49"/>
      <c r="I75" s="50">
        <v>7.1</v>
      </c>
      <c r="J75" s="50"/>
      <c r="K75" s="223"/>
      <c r="L75" s="49"/>
      <c r="M75" s="50">
        <v>9.8000000000000007</v>
      </c>
      <c r="N75" s="50"/>
      <c r="O75" s="223"/>
      <c r="P75" s="49"/>
      <c r="Q75" s="50">
        <v>0.3</v>
      </c>
      <c r="R75" s="50"/>
      <c r="S75" s="223"/>
      <c r="T75" s="49"/>
      <c r="U75" s="50">
        <v>25.2</v>
      </c>
      <c r="V75" s="50"/>
      <c r="W75" s="223"/>
      <c r="X75" s="49"/>
      <c r="Y75" s="50">
        <v>0.2</v>
      </c>
      <c r="Z75" s="50"/>
      <c r="AA75" s="223"/>
      <c r="AB75" s="49"/>
      <c r="AC75" s="50">
        <v>3.8</v>
      </c>
      <c r="AD75" s="50"/>
      <c r="AE75" s="223"/>
      <c r="AF75" s="49"/>
      <c r="AG75" s="50">
        <v>3.9</v>
      </c>
      <c r="AH75" s="50"/>
      <c r="AI75" s="223"/>
      <c r="AJ75" s="49"/>
      <c r="AK75" s="50">
        <v>2</v>
      </c>
      <c r="AL75" s="50"/>
      <c r="AM75" s="223"/>
      <c r="AN75" s="50">
        <f>AN74/AQ74*100</f>
        <v>43.436204514048825</v>
      </c>
      <c r="AO75" s="50">
        <f>AO74/AQ74*100</f>
        <v>56.379548595117456</v>
      </c>
      <c r="AP75" s="50">
        <f>AP74/AQ74*100</f>
        <v>0.18424689083371718</v>
      </c>
      <c r="AQ75" s="224"/>
    </row>
    <row r="76" spans="1:47" x14ac:dyDescent="0.2">
      <c r="A76" s="225"/>
      <c r="B76" s="61"/>
      <c r="C76" s="61"/>
    </row>
    <row r="77" spans="1:47" ht="27.6" customHeight="1" x14ac:dyDescent="0.2">
      <c r="A77" s="261" t="s">
        <v>261</v>
      </c>
      <c r="B77" s="261"/>
      <c r="C77" s="261"/>
    </row>
    <row r="78" spans="1:47" ht="14.25" customHeight="1" x14ac:dyDescent="0.2">
      <c r="A78" s="262" t="s">
        <v>223</v>
      </c>
      <c r="B78" s="262"/>
      <c r="C78" s="262"/>
    </row>
    <row r="79" spans="1:47" ht="22.35" customHeight="1" x14ac:dyDescent="0.2">
      <c r="A79" s="262"/>
      <c r="B79" s="262"/>
      <c r="C79" s="262"/>
    </row>
    <row r="80" spans="1:47" ht="18" customHeight="1" x14ac:dyDescent="0.2">
      <c r="A80" s="116" t="s">
        <v>222</v>
      </c>
      <c r="B80" s="117"/>
      <c r="C80" s="117"/>
    </row>
    <row r="81" spans="1:3" x14ac:dyDescent="0.2">
      <c r="A81" s="61"/>
      <c r="B81" s="61"/>
      <c r="C81" s="61"/>
    </row>
    <row r="82" spans="1:3" x14ac:dyDescent="0.2">
      <c r="A82" s="61"/>
      <c r="B82" s="61"/>
      <c r="C82" s="61"/>
    </row>
    <row r="83" spans="1:3" x14ac:dyDescent="0.2">
      <c r="A83" s="61"/>
      <c r="B83" s="61"/>
      <c r="C83" s="61"/>
    </row>
  </sheetData>
  <autoFilter ref="A4:AQ4" xr:uid="{E89F452C-7C38-423F-93ED-CA876EFB1FEC}"/>
  <mergeCells count="15">
    <mergeCell ref="A77:C77"/>
    <mergeCell ref="A78:C79"/>
    <mergeCell ref="A2:B2"/>
    <mergeCell ref="T3:W3"/>
    <mergeCell ref="X3:AA3"/>
    <mergeCell ref="AB3:AE3"/>
    <mergeCell ref="AF3:AI3"/>
    <mergeCell ref="AJ3:AM3"/>
    <mergeCell ref="AN3:AQ3"/>
    <mergeCell ref="A1:C1"/>
    <mergeCell ref="A3:B3"/>
    <mergeCell ref="D3:G3"/>
    <mergeCell ref="H3:K3"/>
    <mergeCell ref="L3:O3"/>
    <mergeCell ref="P3:S3"/>
  </mergeCells>
  <conditionalFormatting sqref="H5:I73 A5:F73 K5:M73 O5:Q73 S5:U73 W5:Y73 AA5:AC73 AE5:AG73 AI5:AK73 AM5:AQ73">
    <cfRule type="expression" dxfId="31" priority="10">
      <formula>MOD(ROW(),2)=0</formula>
    </cfRule>
  </conditionalFormatting>
  <conditionalFormatting sqref="G5:G73">
    <cfRule type="expression" dxfId="30" priority="9">
      <formula>MOD(ROW(),2)=0</formula>
    </cfRule>
  </conditionalFormatting>
  <conditionalFormatting sqref="J5:J73">
    <cfRule type="expression" dxfId="29" priority="8">
      <formula>MOD(ROW(),2)=0</formula>
    </cfRule>
  </conditionalFormatting>
  <conditionalFormatting sqref="N5:N73">
    <cfRule type="expression" dxfId="28" priority="7">
      <formula>MOD(ROW(),2)=0</formula>
    </cfRule>
  </conditionalFormatting>
  <conditionalFormatting sqref="R5:R73">
    <cfRule type="expression" dxfId="27" priority="6">
      <formula>MOD(ROW(),2)=0</formula>
    </cfRule>
  </conditionalFormatting>
  <conditionalFormatting sqref="V5:V73">
    <cfRule type="expression" dxfId="26" priority="5">
      <formula>MOD(ROW(),2)=0</formula>
    </cfRule>
  </conditionalFormatting>
  <conditionalFormatting sqref="Z5:Z73">
    <cfRule type="expression" dxfId="25" priority="4">
      <formula>MOD(ROW(),2)=0</formula>
    </cfRule>
  </conditionalFormatting>
  <conditionalFormatting sqref="AD5:AD73">
    <cfRule type="expression" dxfId="24" priority="3">
      <formula>MOD(ROW(),2)=0</formula>
    </cfRule>
  </conditionalFormatting>
  <conditionalFormatting sqref="AH5:AH73">
    <cfRule type="expression" dxfId="23" priority="2">
      <formula>MOD(ROW(),2)=0</formula>
    </cfRule>
  </conditionalFormatting>
  <conditionalFormatting sqref="AL5:AL73">
    <cfRule type="expression" dxfId="22" priority="1">
      <formula>MOD(ROW(),2)=0</formula>
    </cfRule>
  </conditionalFormatting>
  <hyperlinks>
    <hyperlink ref="A2:B2" location="TOC!A1" display="Return to Table of Contents" xr:uid="{B04CCC2B-3F88-44FD-B621-24F8DBB4E612}"/>
  </hyperlinks>
  <pageMargins left="0.25" right="0.25" top="0.75" bottom="0.75" header="0.3" footer="0.3"/>
  <pageSetup scale="44" fitToWidth="0" orientation="portrait" horizontalDpi="1200" verticalDpi="1200" r:id="rId1"/>
  <headerFooter>
    <oddHeader>&amp;L&amp;"Arial,Italic"Dental Education Program Enrollment and Graduates Report: 2022-23</oddHeader>
  </headerFooter>
  <colBreaks count="4" manualBreakCount="4">
    <brk id="15" max="79" man="1"/>
    <brk id="27" max="79" man="1"/>
    <brk id="39" max="79" man="1"/>
    <brk id="4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C89"/>
    <pageSetUpPr fitToPage="1"/>
  </sheetPr>
  <dimension ref="A1:P52"/>
  <sheetViews>
    <sheetView workbookViewId="0">
      <pane ySplit="3" topLeftCell="A13" activePane="bottomLeft" state="frozen"/>
      <selection pane="bottomLeft" activeCell="W32" sqref="W32"/>
    </sheetView>
  </sheetViews>
  <sheetFormatPr defaultColWidth="9.140625" defaultRowHeight="14.25" x14ac:dyDescent="0.2"/>
  <cols>
    <col min="1" max="1" width="38.140625" style="18" customWidth="1"/>
    <col min="2" max="7" width="8.5703125" style="18" customWidth="1"/>
    <col min="8" max="8" width="10.140625" style="18" bestFit="1" customWidth="1"/>
    <col min="9" max="9" width="9.140625" style="18"/>
    <col min="10" max="10" width="19.42578125" style="18" customWidth="1"/>
    <col min="11" max="15" width="9.140625" style="66"/>
    <col min="16" max="16384" width="9.140625" style="18"/>
  </cols>
  <sheetData>
    <row r="1" spans="1:16" ht="16.149999999999999" customHeight="1" x14ac:dyDescent="0.2">
      <c r="A1" s="51" t="s">
        <v>249</v>
      </c>
    </row>
    <row r="2" spans="1:16" s="52" customFormat="1" ht="16.5" customHeight="1" x14ac:dyDescent="0.2">
      <c r="A2" s="6" t="s">
        <v>234</v>
      </c>
      <c r="B2" s="208"/>
      <c r="C2" s="208"/>
      <c r="D2" s="208"/>
      <c r="E2" s="208"/>
      <c r="F2" s="208"/>
      <c r="G2" s="208"/>
      <c r="H2" s="208"/>
      <c r="I2" s="208"/>
      <c r="K2" s="208"/>
      <c r="L2" s="208"/>
      <c r="M2" s="208"/>
      <c r="N2" s="208"/>
      <c r="O2" s="208"/>
    </row>
    <row r="3" spans="1:16" ht="20.100000000000001" customHeight="1" thickBot="1" x14ac:dyDescent="0.25">
      <c r="A3" s="237" t="s">
        <v>180</v>
      </c>
      <c r="B3" s="267" t="s">
        <v>169</v>
      </c>
      <c r="C3" s="268"/>
      <c r="D3" s="268"/>
      <c r="E3" s="268"/>
      <c r="F3" s="268"/>
      <c r="G3" s="268"/>
      <c r="H3" s="269"/>
      <c r="I3" s="270"/>
    </row>
    <row r="4" spans="1:16" ht="20.100000000000001" customHeight="1" thickTop="1" thickBot="1" x14ac:dyDescent="0.25">
      <c r="A4" s="19" t="s">
        <v>181</v>
      </c>
      <c r="B4" s="271" t="s">
        <v>38</v>
      </c>
      <c r="C4" s="272"/>
      <c r="D4" s="271" t="s">
        <v>39</v>
      </c>
      <c r="E4" s="272"/>
      <c r="F4" s="271" t="s">
        <v>208</v>
      </c>
      <c r="G4" s="272"/>
      <c r="H4" s="264" t="s">
        <v>40</v>
      </c>
      <c r="I4" s="265"/>
      <c r="J4" s="21"/>
      <c r="K4" s="22"/>
      <c r="N4" s="53"/>
      <c r="O4" s="53"/>
      <c r="P4" s="53"/>
    </row>
    <row r="5" spans="1:16" ht="16.5" thickTop="1" thickBot="1" x14ac:dyDescent="0.3">
      <c r="A5" s="54"/>
      <c r="B5" s="55" t="s">
        <v>171</v>
      </c>
      <c r="C5" s="55" t="s">
        <v>172</v>
      </c>
      <c r="D5" s="55" t="s">
        <v>171</v>
      </c>
      <c r="E5" s="55" t="s">
        <v>172</v>
      </c>
      <c r="F5" s="55" t="s">
        <v>171</v>
      </c>
      <c r="G5" s="55" t="s">
        <v>172</v>
      </c>
      <c r="H5" s="244" t="s">
        <v>171</v>
      </c>
      <c r="I5" s="244" t="s">
        <v>172</v>
      </c>
      <c r="J5" s="21"/>
      <c r="K5" s="22"/>
      <c r="L5" s="209"/>
      <c r="M5" s="209"/>
      <c r="N5" s="209"/>
      <c r="O5" s="22"/>
      <c r="P5" s="22"/>
    </row>
    <row r="6" spans="1:16" ht="16.5" thickTop="1" thickBot="1" x14ac:dyDescent="0.25">
      <c r="A6" s="26" t="s">
        <v>173</v>
      </c>
      <c r="B6" s="181">
        <v>169</v>
      </c>
      <c r="C6" s="183">
        <f t="shared" ref="C6:C14" si="0">B6/$B$15*100</f>
        <v>29.597197898423815</v>
      </c>
      <c r="D6" s="56">
        <v>1595</v>
      </c>
      <c r="E6" s="57">
        <f t="shared" ref="E6:E14" si="1">D6/$D$15*100</f>
        <v>19.850653391412571</v>
      </c>
      <c r="F6" s="181">
        <v>13</v>
      </c>
      <c r="G6" s="183">
        <f t="shared" ref="G6:G14" si="2">F6/$F$15*100</f>
        <v>36.111111111111107</v>
      </c>
      <c r="H6" s="162">
        <f>SUM(B6,D6,F6)</f>
        <v>1777</v>
      </c>
      <c r="I6" s="168">
        <f>H6/$H$15*100</f>
        <v>20.562369821800509</v>
      </c>
      <c r="J6" s="21"/>
      <c r="K6" s="22"/>
      <c r="L6" s="210"/>
      <c r="M6" s="211"/>
      <c r="N6" s="211"/>
      <c r="O6" s="22"/>
      <c r="P6" s="22"/>
    </row>
    <row r="7" spans="1:16" ht="16.5" thickTop="1" thickBot="1" x14ac:dyDescent="0.25">
      <c r="A7" s="26" t="s">
        <v>174</v>
      </c>
      <c r="B7" s="181">
        <v>183</v>
      </c>
      <c r="C7" s="183">
        <f t="shared" si="0"/>
        <v>32.04903677758319</v>
      </c>
      <c r="D7" s="56">
        <v>4648</v>
      </c>
      <c r="E7" s="57">
        <f t="shared" si="1"/>
        <v>57.846919726197889</v>
      </c>
      <c r="F7" s="181">
        <v>13</v>
      </c>
      <c r="G7" s="183">
        <f t="shared" si="2"/>
        <v>36.111111111111107</v>
      </c>
      <c r="H7" s="162">
        <f t="shared" ref="H7:H15" si="3">SUM(B7,D7,F7)</f>
        <v>4844</v>
      </c>
      <c r="I7" s="168">
        <f t="shared" ref="I7:I14" si="4">H7/$H$15*100</f>
        <v>56.051839851886143</v>
      </c>
      <c r="J7" s="21"/>
      <c r="K7" s="22"/>
      <c r="L7" s="210"/>
      <c r="M7" s="211"/>
      <c r="N7" s="211"/>
      <c r="O7" s="22"/>
      <c r="P7" s="22"/>
    </row>
    <row r="8" spans="1:16" ht="16.5" thickTop="1" thickBot="1" x14ac:dyDescent="0.25">
      <c r="A8" s="26" t="s">
        <v>175</v>
      </c>
      <c r="B8" s="181">
        <v>66</v>
      </c>
      <c r="C8" s="183">
        <f t="shared" si="0"/>
        <v>11.558669001751314</v>
      </c>
      <c r="D8" s="56">
        <v>561</v>
      </c>
      <c r="E8" s="57">
        <f t="shared" si="1"/>
        <v>6.9819539514623523</v>
      </c>
      <c r="F8" s="181">
        <v>0</v>
      </c>
      <c r="G8" s="183">
        <f t="shared" si="2"/>
        <v>0</v>
      </c>
      <c r="H8" s="162">
        <f t="shared" si="3"/>
        <v>627</v>
      </c>
      <c r="I8" s="168">
        <f t="shared" si="4"/>
        <v>7.2552649849571855</v>
      </c>
      <c r="J8" s="21"/>
      <c r="K8" s="22"/>
      <c r="L8" s="210"/>
      <c r="M8" s="211"/>
      <c r="N8" s="211"/>
      <c r="O8" s="22"/>
      <c r="P8" s="22"/>
    </row>
    <row r="9" spans="1:16" ht="16.5" thickTop="1" thickBot="1" x14ac:dyDescent="0.25">
      <c r="A9" s="26" t="s">
        <v>176</v>
      </c>
      <c r="B9" s="181">
        <v>2</v>
      </c>
      <c r="C9" s="183">
        <f t="shared" si="0"/>
        <v>0.35026269702276708</v>
      </c>
      <c r="D9" s="56">
        <v>42</v>
      </c>
      <c r="E9" s="57">
        <f t="shared" si="1"/>
        <v>0.52271313005600495</v>
      </c>
      <c r="F9" s="181">
        <v>1</v>
      </c>
      <c r="G9" s="183">
        <f t="shared" si="2"/>
        <v>2.7777777777777777</v>
      </c>
      <c r="H9" s="162">
        <f t="shared" si="3"/>
        <v>45</v>
      </c>
      <c r="I9" s="168">
        <f t="shared" si="4"/>
        <v>0.52071279796343439</v>
      </c>
      <c r="J9" s="21"/>
      <c r="K9" s="22"/>
      <c r="L9" s="210"/>
      <c r="M9" s="211"/>
      <c r="N9" s="211"/>
      <c r="O9" s="22"/>
      <c r="P9" s="22"/>
    </row>
    <row r="10" spans="1:16" ht="16.5" thickTop="1" thickBot="1" x14ac:dyDescent="0.25">
      <c r="A10" s="26" t="s">
        <v>177</v>
      </c>
      <c r="B10" s="181">
        <v>109</v>
      </c>
      <c r="C10" s="183">
        <f t="shared" si="0"/>
        <v>19.089316987740805</v>
      </c>
      <c r="D10" s="56">
        <v>701</v>
      </c>
      <c r="E10" s="57">
        <f t="shared" si="1"/>
        <v>8.7243310516490347</v>
      </c>
      <c r="F10" s="181">
        <v>6</v>
      </c>
      <c r="G10" s="183">
        <f t="shared" si="2"/>
        <v>16.666666666666664</v>
      </c>
      <c r="H10" s="162">
        <f t="shared" si="3"/>
        <v>816</v>
      </c>
      <c r="I10" s="168">
        <f t="shared" si="4"/>
        <v>9.4422587364036108</v>
      </c>
      <c r="J10" s="21"/>
      <c r="K10" s="22"/>
      <c r="L10" s="210"/>
      <c r="M10" s="211"/>
      <c r="N10" s="211"/>
      <c r="O10" s="22"/>
      <c r="P10" s="22"/>
    </row>
    <row r="11" spans="1:16" ht="16.5" thickTop="1" thickBot="1" x14ac:dyDescent="0.25">
      <c r="A11" s="26" t="s">
        <v>178</v>
      </c>
      <c r="B11" s="181">
        <v>3</v>
      </c>
      <c r="C11" s="183">
        <f t="shared" si="0"/>
        <v>0.52539404553415059</v>
      </c>
      <c r="D11" s="56">
        <v>35</v>
      </c>
      <c r="E11" s="57">
        <f t="shared" si="1"/>
        <v>0.43559427504667086</v>
      </c>
      <c r="F11" s="181">
        <v>0</v>
      </c>
      <c r="G11" s="183">
        <f t="shared" si="2"/>
        <v>0</v>
      </c>
      <c r="H11" s="162">
        <f t="shared" si="3"/>
        <v>38</v>
      </c>
      <c r="I11" s="168">
        <f t="shared" si="4"/>
        <v>0.43971302939134455</v>
      </c>
      <c r="J11" s="21"/>
      <c r="K11" s="22"/>
      <c r="L11" s="210"/>
      <c r="M11" s="211"/>
      <c r="N11" s="211"/>
      <c r="O11" s="22"/>
      <c r="P11" s="22"/>
    </row>
    <row r="12" spans="1:16" ht="16.5" thickTop="1" thickBot="1" x14ac:dyDescent="0.25">
      <c r="A12" s="26" t="s">
        <v>179</v>
      </c>
      <c r="B12" s="181">
        <v>22</v>
      </c>
      <c r="C12" s="183">
        <f t="shared" si="0"/>
        <v>3.8528896672504378</v>
      </c>
      <c r="D12" s="56">
        <v>232</v>
      </c>
      <c r="E12" s="57">
        <f t="shared" si="1"/>
        <v>2.8873677660236465</v>
      </c>
      <c r="F12" s="181">
        <v>3</v>
      </c>
      <c r="G12" s="183">
        <f t="shared" si="2"/>
        <v>8.3333333333333321</v>
      </c>
      <c r="H12" s="162">
        <f t="shared" si="3"/>
        <v>257</v>
      </c>
      <c r="I12" s="168">
        <f t="shared" si="4"/>
        <v>2.9738486461467253</v>
      </c>
      <c r="J12" s="21"/>
      <c r="K12" s="22"/>
      <c r="L12" s="210"/>
      <c r="M12" s="211"/>
      <c r="N12" s="211"/>
      <c r="O12" s="22"/>
      <c r="P12" s="22"/>
    </row>
    <row r="13" spans="1:16" ht="16.5" thickTop="1" thickBot="1" x14ac:dyDescent="0.25">
      <c r="A13" s="26" t="s">
        <v>34</v>
      </c>
      <c r="B13" s="181">
        <v>17</v>
      </c>
      <c r="C13" s="183">
        <f t="shared" si="0"/>
        <v>2.9772329246935203</v>
      </c>
      <c r="D13" s="56">
        <v>205</v>
      </c>
      <c r="E13" s="57">
        <f t="shared" si="1"/>
        <v>2.5513378967019289</v>
      </c>
      <c r="F13" s="181">
        <v>0</v>
      </c>
      <c r="G13" s="183">
        <f t="shared" si="2"/>
        <v>0</v>
      </c>
      <c r="H13" s="162">
        <f t="shared" si="3"/>
        <v>222</v>
      </c>
      <c r="I13" s="168">
        <f t="shared" si="4"/>
        <v>2.5688498032862763</v>
      </c>
      <c r="J13" s="21"/>
      <c r="K13" s="22"/>
      <c r="L13" s="210"/>
      <c r="M13" s="211"/>
      <c r="N13" s="211"/>
      <c r="O13" s="22"/>
      <c r="P13" s="22"/>
    </row>
    <row r="14" spans="1:16" ht="16.5" thickTop="1" thickBot="1" x14ac:dyDescent="0.25">
      <c r="A14" s="26" t="s">
        <v>33</v>
      </c>
      <c r="B14" s="181">
        <v>0</v>
      </c>
      <c r="C14" s="183">
        <f t="shared" si="0"/>
        <v>0</v>
      </c>
      <c r="D14" s="56">
        <v>16</v>
      </c>
      <c r="E14" s="57">
        <f t="shared" si="1"/>
        <v>0.19912881144990663</v>
      </c>
      <c r="F14" s="181">
        <v>0</v>
      </c>
      <c r="G14" s="183">
        <f t="shared" si="2"/>
        <v>0</v>
      </c>
      <c r="H14" s="162">
        <f t="shared" si="3"/>
        <v>16</v>
      </c>
      <c r="I14" s="168">
        <f t="shared" si="4"/>
        <v>0.18514232816477669</v>
      </c>
      <c r="J14" s="21"/>
      <c r="K14" s="22"/>
      <c r="L14" s="210"/>
      <c r="M14" s="211"/>
      <c r="N14" s="211"/>
      <c r="O14" s="22"/>
      <c r="P14" s="22"/>
    </row>
    <row r="15" spans="1:16" ht="16.5" thickTop="1" thickBot="1" x14ac:dyDescent="0.25">
      <c r="A15" s="246" t="s">
        <v>40</v>
      </c>
      <c r="B15" s="182">
        <f>SUM(B6:B14)</f>
        <v>571</v>
      </c>
      <c r="C15" s="184">
        <v>100</v>
      </c>
      <c r="D15" s="58">
        <f>SUM(D6:D14)</f>
        <v>8035</v>
      </c>
      <c r="E15" s="59">
        <v>100</v>
      </c>
      <c r="F15" s="182">
        <f>SUM(F6:F14)</f>
        <v>36</v>
      </c>
      <c r="G15" s="184">
        <v>100</v>
      </c>
      <c r="H15" s="165">
        <f t="shared" si="3"/>
        <v>8642</v>
      </c>
      <c r="I15" s="169">
        <f t="shared" ref="I15" si="5">(H15/$H$15)*100</f>
        <v>100</v>
      </c>
      <c r="J15" s="21"/>
      <c r="K15" s="22"/>
      <c r="L15" s="210"/>
      <c r="M15" s="211"/>
      <c r="N15" s="211"/>
      <c r="O15" s="22"/>
      <c r="P15" s="22"/>
    </row>
    <row r="16" spans="1:16" ht="15.75" thickTop="1" x14ac:dyDescent="0.2">
      <c r="J16" s="21"/>
      <c r="K16" s="22"/>
      <c r="L16" s="210"/>
      <c r="M16" s="211"/>
      <c r="N16" s="211"/>
      <c r="O16" s="22"/>
      <c r="P16" s="22"/>
    </row>
    <row r="17" spans="1:16" ht="31.35" customHeight="1" x14ac:dyDescent="0.2">
      <c r="A17" s="266" t="s">
        <v>250</v>
      </c>
      <c r="B17" s="266"/>
      <c r="C17" s="266"/>
      <c r="D17" s="266"/>
      <c r="E17" s="266"/>
      <c r="F17" s="266"/>
      <c r="G17" s="266"/>
      <c r="H17" s="266"/>
      <c r="I17" s="266"/>
      <c r="J17" s="21"/>
      <c r="K17" s="22"/>
      <c r="L17" s="210"/>
      <c r="M17" s="211"/>
      <c r="N17" s="211"/>
      <c r="O17" s="22"/>
      <c r="P17" s="22"/>
    </row>
    <row r="18" spans="1:16" ht="15" x14ac:dyDescent="0.2">
      <c r="A18" s="109" t="s">
        <v>227</v>
      </c>
      <c r="B18" s="110"/>
      <c r="C18" s="110"/>
      <c r="D18" s="110"/>
      <c r="E18" s="110"/>
      <c r="F18" s="110"/>
      <c r="G18" s="110"/>
      <c r="H18" s="110"/>
      <c r="I18" s="110"/>
      <c r="J18" s="21"/>
      <c r="K18" s="22"/>
      <c r="L18" s="210"/>
      <c r="M18" s="211"/>
      <c r="N18" s="211"/>
      <c r="O18" s="22"/>
      <c r="P18" s="22"/>
    </row>
    <row r="19" spans="1:16" ht="15.75" thickBot="1" x14ac:dyDescent="0.25">
      <c r="J19" s="21"/>
      <c r="K19" s="22"/>
      <c r="L19" s="210"/>
      <c r="M19" s="211"/>
      <c r="N19" s="211"/>
      <c r="O19" s="22"/>
      <c r="P19" s="22"/>
    </row>
    <row r="20" spans="1:16" ht="20.100000000000001" customHeight="1" thickTop="1" thickBot="1" x14ac:dyDescent="0.25">
      <c r="A20" s="19" t="s">
        <v>182</v>
      </c>
      <c r="B20" s="271" t="s">
        <v>38</v>
      </c>
      <c r="C20" s="272"/>
      <c r="D20" s="271" t="s">
        <v>39</v>
      </c>
      <c r="E20" s="272"/>
      <c r="F20" s="271" t="s">
        <v>208</v>
      </c>
      <c r="G20" s="272"/>
      <c r="H20" s="264" t="s">
        <v>40</v>
      </c>
      <c r="I20" s="265"/>
      <c r="J20" s="21"/>
      <c r="K20" s="22"/>
      <c r="L20" s="210"/>
      <c r="M20" s="211"/>
      <c r="N20" s="211"/>
      <c r="O20" s="22"/>
      <c r="P20" s="22"/>
    </row>
    <row r="21" spans="1:16" ht="16.5" thickTop="1" thickBot="1" x14ac:dyDescent="0.25">
      <c r="A21" s="54"/>
      <c r="B21" s="55" t="s">
        <v>171</v>
      </c>
      <c r="C21" s="55" t="s">
        <v>172</v>
      </c>
      <c r="D21" s="55" t="s">
        <v>171</v>
      </c>
      <c r="E21" s="55" t="s">
        <v>172</v>
      </c>
      <c r="F21" s="55" t="s">
        <v>171</v>
      </c>
      <c r="G21" s="55" t="s">
        <v>172</v>
      </c>
      <c r="H21" s="245" t="s">
        <v>171</v>
      </c>
      <c r="I21" s="245" t="s">
        <v>172</v>
      </c>
      <c r="K21" s="22"/>
      <c r="L21" s="210"/>
      <c r="M21" s="211"/>
      <c r="N21" s="211"/>
      <c r="O21" s="22"/>
      <c r="P21" s="22"/>
    </row>
    <row r="22" spans="1:16" ht="15.75" thickTop="1" thickBot="1" x14ac:dyDescent="0.25">
      <c r="A22" s="26" t="s">
        <v>173</v>
      </c>
      <c r="B22" s="181">
        <v>82</v>
      </c>
      <c r="C22" s="183">
        <f>B22/$B$31*100</f>
        <v>24.260355029585799</v>
      </c>
      <c r="D22" s="56">
        <v>1038</v>
      </c>
      <c r="E22" s="57">
        <f>D22/$D$31*100</f>
        <v>24.904030710172744</v>
      </c>
      <c r="F22" s="181">
        <v>2</v>
      </c>
      <c r="G22" s="183">
        <f>F22/$F$31*100</f>
        <v>9.5238095238095237</v>
      </c>
      <c r="H22" s="162">
        <f>SUM(B22,D22,F22)</f>
        <v>1122</v>
      </c>
      <c r="I22" s="168">
        <f>H22/$H$31*100</f>
        <v>24.784625579854207</v>
      </c>
      <c r="L22" s="210"/>
      <c r="M22" s="211"/>
      <c r="N22" s="211"/>
      <c r="O22" s="22"/>
      <c r="P22" s="22"/>
    </row>
    <row r="23" spans="1:16" ht="15.75" thickTop="1" thickBot="1" x14ac:dyDescent="0.25">
      <c r="A23" s="26" t="s">
        <v>174</v>
      </c>
      <c r="B23" s="181">
        <v>63</v>
      </c>
      <c r="C23" s="183">
        <f t="shared" ref="C23:C30" si="6">B23/$B$31*100</f>
        <v>18.639053254437872</v>
      </c>
      <c r="D23" s="56">
        <v>1935</v>
      </c>
      <c r="E23" s="57">
        <f t="shared" ref="E23:E30" si="7">D23/$D$31*100</f>
        <v>46.425143953934736</v>
      </c>
      <c r="F23" s="181">
        <v>2</v>
      </c>
      <c r="G23" s="183">
        <f t="shared" ref="G23:G30" si="8">F23/$F$31*100</f>
        <v>9.5238095238095237</v>
      </c>
      <c r="H23" s="162">
        <f t="shared" ref="H23:H31" si="9">SUM(B23,D23,F23)</f>
        <v>2000</v>
      </c>
      <c r="I23" s="168">
        <f t="shared" ref="I23:I30" si="10">H23/$H$31*100</f>
        <v>44.179368235034239</v>
      </c>
      <c r="L23" s="210"/>
      <c r="M23" s="211"/>
      <c r="N23" s="211"/>
      <c r="O23" s="22"/>
      <c r="P23" s="22"/>
    </row>
    <row r="24" spans="1:16" ht="15.75" thickTop="1" thickBot="1" x14ac:dyDescent="0.25">
      <c r="A24" s="26" t="s">
        <v>175</v>
      </c>
      <c r="B24" s="181">
        <v>44</v>
      </c>
      <c r="C24" s="183">
        <f t="shared" si="6"/>
        <v>13.017751479289942</v>
      </c>
      <c r="D24" s="56">
        <v>551</v>
      </c>
      <c r="E24" s="57">
        <f t="shared" si="7"/>
        <v>13.219769673704414</v>
      </c>
      <c r="F24" s="181">
        <v>0</v>
      </c>
      <c r="G24" s="183">
        <f t="shared" si="8"/>
        <v>0</v>
      </c>
      <c r="H24" s="162">
        <f t="shared" si="9"/>
        <v>595</v>
      </c>
      <c r="I24" s="168">
        <f t="shared" si="10"/>
        <v>13.143362049922686</v>
      </c>
      <c r="L24" s="210"/>
      <c r="M24" s="211"/>
      <c r="N24" s="211"/>
      <c r="O24" s="22"/>
      <c r="P24" s="22"/>
    </row>
    <row r="25" spans="1:16" ht="15.75" thickTop="1" thickBot="1" x14ac:dyDescent="0.25">
      <c r="A25" s="26" t="s">
        <v>176</v>
      </c>
      <c r="B25" s="181">
        <v>4</v>
      </c>
      <c r="C25" s="183">
        <f t="shared" si="6"/>
        <v>1.1834319526627219</v>
      </c>
      <c r="D25" s="56">
        <v>60</v>
      </c>
      <c r="E25" s="57">
        <f t="shared" si="7"/>
        <v>1.4395393474088292</v>
      </c>
      <c r="F25" s="181">
        <v>0</v>
      </c>
      <c r="G25" s="183">
        <f t="shared" si="8"/>
        <v>0</v>
      </c>
      <c r="H25" s="162">
        <f t="shared" si="9"/>
        <v>64</v>
      </c>
      <c r="I25" s="168">
        <f t="shared" si="10"/>
        <v>1.4137397835210956</v>
      </c>
      <c r="L25" s="210"/>
      <c r="M25" s="211"/>
      <c r="N25" s="211"/>
      <c r="O25" s="22"/>
      <c r="P25" s="22"/>
    </row>
    <row r="26" spans="1:16" ht="15.75" thickTop="1" thickBot="1" x14ac:dyDescent="0.25">
      <c r="A26" s="26" t="s">
        <v>177</v>
      </c>
      <c r="B26" s="181">
        <v>29</v>
      </c>
      <c r="C26" s="183">
        <f t="shared" si="6"/>
        <v>8.5798816568047336</v>
      </c>
      <c r="D26" s="56">
        <v>228</v>
      </c>
      <c r="E26" s="57">
        <f t="shared" si="7"/>
        <v>5.4702495201535504</v>
      </c>
      <c r="F26" s="181">
        <v>0</v>
      </c>
      <c r="G26" s="183">
        <f t="shared" si="8"/>
        <v>0</v>
      </c>
      <c r="H26" s="162">
        <f t="shared" si="9"/>
        <v>257</v>
      </c>
      <c r="I26" s="168">
        <f t="shared" si="10"/>
        <v>5.6770488182019001</v>
      </c>
      <c r="L26" s="210"/>
      <c r="M26" s="211"/>
      <c r="N26" s="211"/>
      <c r="O26" s="22"/>
      <c r="P26" s="22"/>
    </row>
    <row r="27" spans="1:16" ht="15.75" thickTop="1" thickBot="1" x14ac:dyDescent="0.25">
      <c r="A27" s="26" t="s">
        <v>178</v>
      </c>
      <c r="B27" s="181">
        <v>1</v>
      </c>
      <c r="C27" s="183">
        <f t="shared" si="6"/>
        <v>0.29585798816568049</v>
      </c>
      <c r="D27" s="56">
        <v>24</v>
      </c>
      <c r="E27" s="57">
        <f t="shared" si="7"/>
        <v>0.57581573896353166</v>
      </c>
      <c r="F27" s="181">
        <v>0</v>
      </c>
      <c r="G27" s="183">
        <f t="shared" si="8"/>
        <v>0</v>
      </c>
      <c r="H27" s="162">
        <f t="shared" si="9"/>
        <v>25</v>
      </c>
      <c r="I27" s="168">
        <f t="shared" si="10"/>
        <v>0.55224210293792797</v>
      </c>
      <c r="L27" s="210"/>
      <c r="M27" s="211"/>
      <c r="N27" s="211"/>
      <c r="O27" s="22"/>
      <c r="P27" s="22"/>
    </row>
    <row r="28" spans="1:16" ht="15.75" thickTop="1" thickBot="1" x14ac:dyDescent="0.25">
      <c r="A28" s="26" t="s">
        <v>179</v>
      </c>
      <c r="B28" s="181">
        <v>6</v>
      </c>
      <c r="C28" s="183">
        <f t="shared" si="6"/>
        <v>1.7751479289940828</v>
      </c>
      <c r="D28" s="56">
        <v>120</v>
      </c>
      <c r="E28" s="57">
        <f t="shared" si="7"/>
        <v>2.8790786948176583</v>
      </c>
      <c r="F28" s="181">
        <v>1</v>
      </c>
      <c r="G28" s="183">
        <f t="shared" si="8"/>
        <v>4.7619047619047619</v>
      </c>
      <c r="H28" s="162">
        <f t="shared" si="9"/>
        <v>127</v>
      </c>
      <c r="I28" s="168">
        <f t="shared" si="10"/>
        <v>2.8053898829246742</v>
      </c>
      <c r="L28" s="210"/>
      <c r="M28" s="211"/>
      <c r="N28" s="211"/>
      <c r="O28" s="22"/>
      <c r="P28" s="22"/>
    </row>
    <row r="29" spans="1:16" ht="15.75" thickTop="1" thickBot="1" x14ac:dyDescent="0.25">
      <c r="A29" s="26" t="s">
        <v>34</v>
      </c>
      <c r="B29" s="181">
        <v>109</v>
      </c>
      <c r="C29" s="183">
        <f t="shared" si="6"/>
        <v>32.248520710059168</v>
      </c>
      <c r="D29" s="56">
        <v>206</v>
      </c>
      <c r="E29" s="57">
        <f t="shared" si="7"/>
        <v>4.9424184261036466</v>
      </c>
      <c r="F29" s="181">
        <v>16</v>
      </c>
      <c r="G29" s="183">
        <f t="shared" si="8"/>
        <v>76.19047619047619</v>
      </c>
      <c r="H29" s="162">
        <f t="shared" si="9"/>
        <v>331</v>
      </c>
      <c r="I29" s="168">
        <f t="shared" si="10"/>
        <v>7.3116854428981668</v>
      </c>
      <c r="L29" s="210"/>
      <c r="M29" s="211"/>
      <c r="N29" s="211"/>
      <c r="O29" s="22"/>
      <c r="P29" s="22"/>
    </row>
    <row r="30" spans="1:16" ht="15.75" thickTop="1" thickBot="1" x14ac:dyDescent="0.25">
      <c r="A30" s="26" t="s">
        <v>33</v>
      </c>
      <c r="B30" s="181">
        <v>0</v>
      </c>
      <c r="C30" s="183">
        <f t="shared" si="6"/>
        <v>0</v>
      </c>
      <c r="D30" s="56">
        <v>6</v>
      </c>
      <c r="E30" s="57">
        <f t="shared" si="7"/>
        <v>0.14395393474088292</v>
      </c>
      <c r="F30" s="181">
        <v>0</v>
      </c>
      <c r="G30" s="183">
        <f t="shared" si="8"/>
        <v>0</v>
      </c>
      <c r="H30" s="162">
        <f t="shared" si="9"/>
        <v>6</v>
      </c>
      <c r="I30" s="168">
        <f t="shared" si="10"/>
        <v>0.13253810470510272</v>
      </c>
      <c r="L30" s="210"/>
      <c r="M30" s="211"/>
      <c r="N30" s="211"/>
      <c r="O30" s="22"/>
      <c r="P30" s="22"/>
    </row>
    <row r="31" spans="1:16" ht="16.5" thickTop="1" thickBot="1" x14ac:dyDescent="0.25">
      <c r="A31" s="246" t="s">
        <v>40</v>
      </c>
      <c r="B31" s="182">
        <f>SUM(B22:B30)</f>
        <v>338</v>
      </c>
      <c r="C31" s="184">
        <v>100</v>
      </c>
      <c r="D31" s="58">
        <f>SUM(D22:D30)</f>
        <v>4168</v>
      </c>
      <c r="E31" s="59">
        <v>100</v>
      </c>
      <c r="F31" s="182">
        <f>SUM(F22:F30)</f>
        <v>21</v>
      </c>
      <c r="G31" s="184">
        <f>(F31/$F$31)*100</f>
        <v>100</v>
      </c>
      <c r="H31" s="165">
        <f t="shared" si="9"/>
        <v>4527</v>
      </c>
      <c r="I31" s="169">
        <f>(H31/$H$31)*100</f>
        <v>100</v>
      </c>
      <c r="L31" s="210"/>
      <c r="M31" s="211"/>
      <c r="N31" s="211"/>
      <c r="O31" s="22"/>
      <c r="P31" s="22"/>
    </row>
    <row r="32" spans="1:16" ht="15" thickTop="1" x14ac:dyDescent="0.2">
      <c r="L32" s="210"/>
      <c r="M32" s="211"/>
      <c r="N32" s="211"/>
    </row>
    <row r="33" spans="1:9" ht="34.35" customHeight="1" x14ac:dyDescent="0.2">
      <c r="A33" s="266" t="s">
        <v>252</v>
      </c>
      <c r="B33" s="266"/>
      <c r="C33" s="266"/>
      <c r="D33" s="266"/>
      <c r="E33" s="266"/>
      <c r="F33" s="266"/>
      <c r="G33" s="266"/>
      <c r="H33" s="266"/>
      <c r="I33" s="266"/>
    </row>
    <row r="34" spans="1:9" x14ac:dyDescent="0.2">
      <c r="A34" s="109" t="s">
        <v>227</v>
      </c>
      <c r="B34" s="110"/>
      <c r="C34" s="110"/>
      <c r="D34" s="110"/>
      <c r="E34" s="110"/>
      <c r="F34" s="110"/>
      <c r="G34" s="110"/>
      <c r="H34" s="110"/>
      <c r="I34" s="110"/>
    </row>
    <row r="35" spans="1:9" ht="15" thickBot="1" x14ac:dyDescent="0.25"/>
    <row r="36" spans="1:9" ht="20.100000000000001" customHeight="1" thickTop="1" thickBot="1" x14ac:dyDescent="0.25">
      <c r="A36" s="19" t="s">
        <v>183</v>
      </c>
      <c r="B36" s="271" t="s">
        <v>38</v>
      </c>
      <c r="C36" s="272"/>
      <c r="D36" s="271" t="s">
        <v>39</v>
      </c>
      <c r="E36" s="272"/>
      <c r="F36" s="271" t="s">
        <v>208</v>
      </c>
      <c r="G36" s="272"/>
      <c r="H36" s="264" t="s">
        <v>40</v>
      </c>
      <c r="I36" s="265"/>
    </row>
    <row r="37" spans="1:9" ht="16.5" thickTop="1" thickBot="1" x14ac:dyDescent="0.3">
      <c r="A37" s="54"/>
      <c r="B37" s="55" t="s">
        <v>171</v>
      </c>
      <c r="C37" s="55" t="s">
        <v>172</v>
      </c>
      <c r="D37" s="55" t="s">
        <v>171</v>
      </c>
      <c r="E37" s="55" t="s">
        <v>172</v>
      </c>
      <c r="F37" s="55" t="s">
        <v>171</v>
      </c>
      <c r="G37" s="55" t="s">
        <v>172</v>
      </c>
      <c r="H37" s="244" t="s">
        <v>171</v>
      </c>
      <c r="I37" s="244" t="s">
        <v>172</v>
      </c>
    </row>
    <row r="38" spans="1:9" ht="15.75" thickTop="1" thickBot="1" x14ac:dyDescent="0.25">
      <c r="A38" s="26" t="s">
        <v>173</v>
      </c>
      <c r="B38" s="181">
        <v>13</v>
      </c>
      <c r="C38" s="204">
        <f>B38/$B$47*100</f>
        <v>20.634920634920633</v>
      </c>
      <c r="D38" s="181">
        <v>50</v>
      </c>
      <c r="E38" s="204">
        <f>D38/$D$47*100</f>
        <v>31.446540880503143</v>
      </c>
      <c r="F38" s="181">
        <v>0</v>
      </c>
      <c r="G38" s="183">
        <f>F38/$F$47*100</f>
        <v>0</v>
      </c>
      <c r="H38" s="162">
        <f>SUM(B38,D38,F38)</f>
        <v>63</v>
      </c>
      <c r="I38" s="168">
        <f>H38/$H$47*100</f>
        <v>28.251121076233183</v>
      </c>
    </row>
    <row r="39" spans="1:9" ht="15.75" thickTop="1" thickBot="1" x14ac:dyDescent="0.25">
      <c r="A39" s="26" t="s">
        <v>174</v>
      </c>
      <c r="B39" s="181">
        <v>4</v>
      </c>
      <c r="C39" s="204">
        <f t="shared" ref="C39:C46" si="11">B39/$B$47*100</f>
        <v>6.3492063492063489</v>
      </c>
      <c r="D39" s="181">
        <v>27</v>
      </c>
      <c r="E39" s="204">
        <f t="shared" ref="E39:E46" si="12">D39/$D$47*100</f>
        <v>16.981132075471699</v>
      </c>
      <c r="F39" s="181">
        <v>1</v>
      </c>
      <c r="G39" s="183">
        <f t="shared" ref="G39:G46" si="13">F39/$F$47*100</f>
        <v>100</v>
      </c>
      <c r="H39" s="162">
        <f t="shared" ref="H39:H46" si="14">SUM(B39,D39,F39)</f>
        <v>32</v>
      </c>
      <c r="I39" s="168">
        <f t="shared" ref="I39:I46" si="15">H39/$H$47*100</f>
        <v>14.349775784753364</v>
      </c>
    </row>
    <row r="40" spans="1:9" ht="15.75" thickTop="1" thickBot="1" x14ac:dyDescent="0.25">
      <c r="A40" s="26" t="s">
        <v>175</v>
      </c>
      <c r="B40" s="181">
        <v>3</v>
      </c>
      <c r="C40" s="204">
        <f t="shared" si="11"/>
        <v>4.7619047619047619</v>
      </c>
      <c r="D40" s="181">
        <v>22</v>
      </c>
      <c r="E40" s="204">
        <f t="shared" si="12"/>
        <v>13.836477987421384</v>
      </c>
      <c r="F40" s="181">
        <v>0</v>
      </c>
      <c r="G40" s="183">
        <f t="shared" si="13"/>
        <v>0</v>
      </c>
      <c r="H40" s="162">
        <f t="shared" si="14"/>
        <v>25</v>
      </c>
      <c r="I40" s="168">
        <f t="shared" si="15"/>
        <v>11.210762331838566</v>
      </c>
    </row>
    <row r="41" spans="1:9" ht="15.75" thickTop="1" thickBot="1" x14ac:dyDescent="0.25">
      <c r="A41" s="26" t="s">
        <v>176</v>
      </c>
      <c r="B41" s="181">
        <v>0</v>
      </c>
      <c r="C41" s="204">
        <f t="shared" si="11"/>
        <v>0</v>
      </c>
      <c r="D41" s="181">
        <v>2</v>
      </c>
      <c r="E41" s="204">
        <f t="shared" si="12"/>
        <v>1.257861635220126</v>
      </c>
      <c r="F41" s="181">
        <v>0</v>
      </c>
      <c r="G41" s="183">
        <f t="shared" si="13"/>
        <v>0</v>
      </c>
      <c r="H41" s="162">
        <f t="shared" si="14"/>
        <v>2</v>
      </c>
      <c r="I41" s="168">
        <f t="shared" si="15"/>
        <v>0.89686098654708524</v>
      </c>
    </row>
    <row r="42" spans="1:9" ht="15.75" thickTop="1" thickBot="1" x14ac:dyDescent="0.25">
      <c r="A42" s="26" t="s">
        <v>177</v>
      </c>
      <c r="B42" s="181">
        <v>3</v>
      </c>
      <c r="C42" s="204">
        <f t="shared" si="11"/>
        <v>4.7619047619047619</v>
      </c>
      <c r="D42" s="181">
        <v>17</v>
      </c>
      <c r="E42" s="204">
        <f t="shared" si="12"/>
        <v>10.691823899371069</v>
      </c>
      <c r="F42" s="181">
        <v>0</v>
      </c>
      <c r="G42" s="183">
        <f t="shared" si="13"/>
        <v>0</v>
      </c>
      <c r="H42" s="162">
        <f t="shared" si="14"/>
        <v>20</v>
      </c>
      <c r="I42" s="168">
        <f t="shared" si="15"/>
        <v>8.9686098654708513</v>
      </c>
    </row>
    <row r="43" spans="1:9" ht="15.75" thickTop="1" thickBot="1" x14ac:dyDescent="0.25">
      <c r="A43" s="26" t="s">
        <v>178</v>
      </c>
      <c r="B43" s="181">
        <v>0</v>
      </c>
      <c r="C43" s="204">
        <f t="shared" si="11"/>
        <v>0</v>
      </c>
      <c r="D43" s="181">
        <v>0</v>
      </c>
      <c r="E43" s="204">
        <f t="shared" si="12"/>
        <v>0</v>
      </c>
      <c r="F43" s="181">
        <v>0</v>
      </c>
      <c r="G43" s="183">
        <f t="shared" si="13"/>
        <v>0</v>
      </c>
      <c r="H43" s="162">
        <f t="shared" si="14"/>
        <v>0</v>
      </c>
      <c r="I43" s="168">
        <f t="shared" si="15"/>
        <v>0</v>
      </c>
    </row>
    <row r="44" spans="1:9" ht="15.75" thickTop="1" thickBot="1" x14ac:dyDescent="0.25">
      <c r="A44" s="26" t="s">
        <v>179</v>
      </c>
      <c r="B44" s="181">
        <v>0</v>
      </c>
      <c r="C44" s="204">
        <f t="shared" si="11"/>
        <v>0</v>
      </c>
      <c r="D44" s="181">
        <v>4</v>
      </c>
      <c r="E44" s="204">
        <f t="shared" si="12"/>
        <v>2.5157232704402519</v>
      </c>
      <c r="F44" s="181">
        <v>0</v>
      </c>
      <c r="G44" s="183">
        <f t="shared" si="13"/>
        <v>0</v>
      </c>
      <c r="H44" s="162">
        <f t="shared" si="14"/>
        <v>4</v>
      </c>
      <c r="I44" s="168">
        <f t="shared" si="15"/>
        <v>1.7937219730941705</v>
      </c>
    </row>
    <row r="45" spans="1:9" ht="15.75" thickTop="1" thickBot="1" x14ac:dyDescent="0.25">
      <c r="A45" s="26" t="s">
        <v>34</v>
      </c>
      <c r="B45" s="181">
        <v>39</v>
      </c>
      <c r="C45" s="204">
        <f t="shared" si="11"/>
        <v>61.904761904761905</v>
      </c>
      <c r="D45" s="181">
        <v>34</v>
      </c>
      <c r="E45" s="204">
        <f t="shared" si="12"/>
        <v>21.383647798742139</v>
      </c>
      <c r="F45" s="181">
        <v>0</v>
      </c>
      <c r="G45" s="183">
        <f t="shared" si="13"/>
        <v>0</v>
      </c>
      <c r="H45" s="162">
        <f t="shared" si="14"/>
        <v>73</v>
      </c>
      <c r="I45" s="168">
        <f t="shared" si="15"/>
        <v>32.735426008968609</v>
      </c>
    </row>
    <row r="46" spans="1:9" ht="15.75" thickTop="1" thickBot="1" x14ac:dyDescent="0.25">
      <c r="A46" s="26" t="s">
        <v>33</v>
      </c>
      <c r="B46" s="181">
        <v>1</v>
      </c>
      <c r="C46" s="204">
        <f t="shared" si="11"/>
        <v>1.5873015873015872</v>
      </c>
      <c r="D46" s="181">
        <v>3</v>
      </c>
      <c r="E46" s="204">
        <f t="shared" si="12"/>
        <v>1.8867924528301887</v>
      </c>
      <c r="F46" s="181">
        <v>0</v>
      </c>
      <c r="G46" s="183">
        <f t="shared" si="13"/>
        <v>0</v>
      </c>
      <c r="H46" s="162">
        <f t="shared" si="14"/>
        <v>4</v>
      </c>
      <c r="I46" s="168">
        <f t="shared" si="15"/>
        <v>1.7937219730941705</v>
      </c>
    </row>
    <row r="47" spans="1:9" ht="16.5" thickTop="1" thickBot="1" x14ac:dyDescent="0.25">
      <c r="A47" s="246" t="s">
        <v>40</v>
      </c>
      <c r="B47" s="203">
        <f>SUM(B38:B46)</f>
        <v>63</v>
      </c>
      <c r="C47" s="205">
        <v>100</v>
      </c>
      <c r="D47" s="203">
        <f>SUM(D38:D46)</f>
        <v>159</v>
      </c>
      <c r="E47" s="205">
        <v>100</v>
      </c>
      <c r="F47" s="60">
        <f>SUM(F38:F46)</f>
        <v>1</v>
      </c>
      <c r="G47" s="59">
        <v>100</v>
      </c>
      <c r="H47" s="165">
        <f>SUM(H38:H46)</f>
        <v>223</v>
      </c>
      <c r="I47" s="169">
        <f t="shared" ref="I47" si="16">(H47/$H$47)*100</f>
        <v>100</v>
      </c>
    </row>
    <row r="48" spans="1:9" ht="15" thickTop="1" x14ac:dyDescent="0.2"/>
    <row r="49" spans="1:9" ht="27" customHeight="1" x14ac:dyDescent="0.2">
      <c r="A49" s="261" t="s">
        <v>262</v>
      </c>
      <c r="B49" s="261"/>
      <c r="C49" s="261"/>
      <c r="D49" s="261"/>
      <c r="E49" s="261"/>
      <c r="F49" s="261"/>
      <c r="G49" s="261"/>
      <c r="H49" s="261"/>
      <c r="I49" s="261"/>
    </row>
    <row r="51" spans="1:9" ht="28.9" customHeight="1" x14ac:dyDescent="0.2">
      <c r="A51" s="266" t="s">
        <v>253</v>
      </c>
      <c r="B51" s="266"/>
      <c r="C51" s="266"/>
      <c r="D51" s="266"/>
      <c r="E51" s="266"/>
      <c r="F51" s="266"/>
      <c r="G51" s="266"/>
      <c r="H51" s="266"/>
      <c r="I51" s="266"/>
    </row>
    <row r="52" spans="1:9" x14ac:dyDescent="0.2">
      <c r="A52" s="109" t="s">
        <v>227</v>
      </c>
      <c r="B52" s="110"/>
      <c r="C52" s="110"/>
      <c r="D52" s="110"/>
      <c r="E52" s="110"/>
      <c r="F52" s="110"/>
      <c r="G52" s="110"/>
    </row>
  </sheetData>
  <mergeCells count="18">
    <mergeCell ref="H36:I36"/>
    <mergeCell ref="B36:C36"/>
    <mergeCell ref="D36:E36"/>
    <mergeCell ref="A33:I33"/>
    <mergeCell ref="A51:I51"/>
    <mergeCell ref="F36:G36"/>
    <mergeCell ref="A49:I49"/>
    <mergeCell ref="H4:I4"/>
    <mergeCell ref="A17:I17"/>
    <mergeCell ref="H20:I20"/>
    <mergeCell ref="B3:G3"/>
    <mergeCell ref="H3:I3"/>
    <mergeCell ref="B20:C20"/>
    <mergeCell ref="D20:E20"/>
    <mergeCell ref="F20:G20"/>
    <mergeCell ref="B4:C4"/>
    <mergeCell ref="D4:E4"/>
    <mergeCell ref="F4:G4"/>
  </mergeCells>
  <hyperlinks>
    <hyperlink ref="A2" location="TOC!A1" display="Return to Table of Contents" xr:uid="{B64FBEDE-D009-4E02-A686-DC776FDB6368}"/>
  </hyperlinks>
  <pageMargins left="0.25" right="0.25" top="0.75" bottom="0.75" header="0.3" footer="0.3"/>
  <pageSetup scale="85" fitToWidth="0" orientation="portrait" horizontalDpi="300" verticalDpi="300" r:id="rId1"/>
  <headerFooter>
    <oddHeader>&amp;L&amp;"Arial,Italic"Dental Education Program Enrollment and Graduates Report: 2022-23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A2851"/>
    <pageSetUpPr fitToPage="1"/>
  </sheetPr>
  <dimension ref="A1:P30"/>
  <sheetViews>
    <sheetView workbookViewId="0">
      <pane ySplit="4" topLeftCell="A5" activePane="bottomLeft" state="frozen"/>
      <selection pane="bottomLeft"/>
    </sheetView>
  </sheetViews>
  <sheetFormatPr defaultColWidth="9.140625" defaultRowHeight="14.25" x14ac:dyDescent="0.2"/>
  <cols>
    <col min="1" max="1" width="52.140625" style="18" customWidth="1"/>
    <col min="2" max="6" width="15" style="18" customWidth="1"/>
    <col min="7" max="11" width="12.140625" style="18" customWidth="1"/>
    <col min="12" max="13" width="9.140625" style="18"/>
    <col min="14" max="14" width="19.42578125" style="18" customWidth="1"/>
    <col min="15" max="16384" width="9.140625" style="18"/>
  </cols>
  <sheetData>
    <row r="1" spans="1:16" ht="15" x14ac:dyDescent="0.25">
      <c r="A1" s="17" t="s">
        <v>235</v>
      </c>
    </row>
    <row r="2" spans="1:16" ht="21" customHeight="1" thickBot="1" x14ac:dyDescent="0.25">
      <c r="A2" s="172" t="s">
        <v>234</v>
      </c>
    </row>
    <row r="3" spans="1:16" ht="39" customHeight="1" thickTop="1" thickBot="1" x14ac:dyDescent="0.25">
      <c r="A3" s="19"/>
      <c r="B3" s="273" t="s">
        <v>197</v>
      </c>
      <c r="C3" s="274"/>
      <c r="D3" s="274"/>
      <c r="E3" s="274"/>
      <c r="F3" s="275"/>
      <c r="G3" s="253" t="s">
        <v>233</v>
      </c>
      <c r="H3" s="253" t="s">
        <v>19</v>
      </c>
      <c r="I3" s="20"/>
      <c r="J3" s="20"/>
      <c r="K3" s="20"/>
      <c r="N3" s="21"/>
      <c r="O3" s="22"/>
      <c r="P3" s="22"/>
    </row>
    <row r="4" spans="1:16" ht="28.5" customHeight="1" thickTop="1" thickBot="1" x14ac:dyDescent="0.25">
      <c r="A4" s="23" t="s">
        <v>3</v>
      </c>
      <c r="B4" s="150" t="s">
        <v>0</v>
      </c>
      <c r="C4" s="149" t="s">
        <v>1</v>
      </c>
      <c r="D4" s="149" t="s">
        <v>2</v>
      </c>
      <c r="E4" s="149" t="s">
        <v>191</v>
      </c>
      <c r="F4" s="62" t="s">
        <v>212</v>
      </c>
      <c r="G4" s="254"/>
      <c r="H4" s="254"/>
      <c r="I4" s="25"/>
      <c r="J4" s="25"/>
      <c r="K4" s="25"/>
      <c r="N4" s="21"/>
      <c r="O4" s="22"/>
      <c r="P4" s="22"/>
    </row>
    <row r="5" spans="1:16" ht="20.100000000000001" customHeight="1" thickTop="1" thickBot="1" x14ac:dyDescent="0.25">
      <c r="A5" s="158" t="s">
        <v>4</v>
      </c>
      <c r="B5" s="63"/>
      <c r="C5" s="63"/>
      <c r="D5" s="63"/>
      <c r="E5" s="63"/>
      <c r="F5" s="63"/>
      <c r="G5" s="30"/>
      <c r="H5" s="31"/>
      <c r="I5" s="27"/>
      <c r="J5" s="27"/>
      <c r="K5" s="27"/>
      <c r="N5" s="21"/>
      <c r="O5" s="22"/>
      <c r="P5" s="22"/>
    </row>
    <row r="6" spans="1:16" ht="16.5" thickTop="1" thickBot="1" x14ac:dyDescent="0.25">
      <c r="A6" s="26" t="s">
        <v>5</v>
      </c>
      <c r="B6" s="64">
        <v>25381</v>
      </c>
      <c r="C6" s="64">
        <v>25807</v>
      </c>
      <c r="D6" s="64">
        <v>25995</v>
      </c>
      <c r="E6" s="64">
        <v>26228</v>
      </c>
      <c r="F6" s="64">
        <v>26596</v>
      </c>
      <c r="G6" s="157">
        <f>(F6-B6)/B6</f>
        <v>4.7870454276821246E-2</v>
      </c>
      <c r="H6" s="26"/>
      <c r="I6" s="27"/>
      <c r="J6" s="27"/>
      <c r="K6" s="27"/>
      <c r="N6" s="21"/>
      <c r="O6" s="22"/>
      <c r="P6" s="22"/>
    </row>
    <row r="7" spans="1:16" ht="20.100000000000001" customHeight="1" thickTop="1" thickBot="1" x14ac:dyDescent="0.25">
      <c r="A7" s="158" t="s">
        <v>6</v>
      </c>
      <c r="B7" s="63"/>
      <c r="C7" s="63"/>
      <c r="D7" s="63"/>
      <c r="E7" s="63"/>
      <c r="F7" s="63"/>
      <c r="G7" s="30"/>
      <c r="H7" s="28"/>
      <c r="I7" s="27"/>
      <c r="J7" s="27"/>
      <c r="K7" s="27"/>
      <c r="N7" s="21"/>
      <c r="O7" s="22"/>
      <c r="P7" s="22"/>
    </row>
    <row r="8" spans="1:16" ht="16.5" thickTop="1" thickBot="1" x14ac:dyDescent="0.25">
      <c r="A8" s="26" t="s">
        <v>7</v>
      </c>
      <c r="B8" s="64">
        <v>911</v>
      </c>
      <c r="C8" s="64">
        <v>924</v>
      </c>
      <c r="D8" s="64">
        <v>940</v>
      </c>
      <c r="E8" s="64">
        <v>939</v>
      </c>
      <c r="F8" s="64">
        <v>926</v>
      </c>
      <c r="G8" s="157">
        <f t="shared" ref="G8:G21" si="0">(F8-B8)/B8</f>
        <v>1.6465422612513721E-2</v>
      </c>
      <c r="H8" s="26"/>
      <c r="I8" s="27"/>
      <c r="J8" s="27"/>
      <c r="K8" s="27"/>
      <c r="N8" s="21"/>
      <c r="O8" s="22"/>
      <c r="P8" s="22"/>
    </row>
    <row r="9" spans="1:16" ht="16.5" thickTop="1" thickBot="1" x14ac:dyDescent="0.25">
      <c r="A9" s="26" t="s">
        <v>8</v>
      </c>
      <c r="B9" s="64">
        <v>79</v>
      </c>
      <c r="C9" s="64">
        <v>75</v>
      </c>
      <c r="D9" s="64">
        <v>74</v>
      </c>
      <c r="E9" s="64">
        <v>80</v>
      </c>
      <c r="F9" s="64">
        <v>82</v>
      </c>
      <c r="G9" s="157">
        <f t="shared" si="0"/>
        <v>3.7974683544303799E-2</v>
      </c>
      <c r="H9" s="26"/>
      <c r="I9" s="27"/>
      <c r="J9" s="27"/>
      <c r="K9" s="27"/>
      <c r="N9" s="21"/>
      <c r="O9" s="22"/>
      <c r="P9" s="22"/>
    </row>
    <row r="10" spans="1:16" ht="16.5" thickTop="1" thickBot="1" x14ac:dyDescent="0.25">
      <c r="A10" s="26" t="s">
        <v>9</v>
      </c>
      <c r="B10" s="64">
        <v>62</v>
      </c>
      <c r="C10" s="64">
        <v>55</v>
      </c>
      <c r="D10" s="64">
        <v>50</v>
      </c>
      <c r="E10" s="64">
        <v>53</v>
      </c>
      <c r="F10" s="64">
        <v>52</v>
      </c>
      <c r="G10" s="157">
        <f t="shared" si="0"/>
        <v>-0.16129032258064516</v>
      </c>
      <c r="H10" s="26"/>
      <c r="I10" s="27"/>
      <c r="J10" s="27"/>
      <c r="K10" s="27"/>
      <c r="N10" s="21"/>
      <c r="O10" s="22"/>
      <c r="P10" s="22"/>
    </row>
    <row r="11" spans="1:16" ht="16.5" thickTop="1" thickBot="1" x14ac:dyDescent="0.25">
      <c r="A11" s="26" t="s">
        <v>10</v>
      </c>
      <c r="B11" s="64">
        <v>477</v>
      </c>
      <c r="C11" s="64">
        <v>478</v>
      </c>
      <c r="D11" s="64">
        <v>477</v>
      </c>
      <c r="E11" s="64">
        <v>475</v>
      </c>
      <c r="F11" s="64">
        <v>475</v>
      </c>
      <c r="G11" s="157">
        <f t="shared" si="0"/>
        <v>-4.1928721174004195E-3</v>
      </c>
      <c r="H11" s="26"/>
      <c r="I11" s="27"/>
      <c r="J11" s="27"/>
      <c r="K11" s="27"/>
      <c r="N11" s="21"/>
      <c r="O11" s="22"/>
      <c r="P11" s="22"/>
    </row>
    <row r="12" spans="1:16" ht="16.5" thickTop="1" thickBot="1" x14ac:dyDescent="0.25">
      <c r="A12" s="26" t="s">
        <v>11</v>
      </c>
      <c r="B12" s="64">
        <v>1244</v>
      </c>
      <c r="C12" s="64">
        <v>1237</v>
      </c>
      <c r="D12" s="64">
        <v>1231</v>
      </c>
      <c r="E12" s="64">
        <v>1260</v>
      </c>
      <c r="F12" s="64">
        <v>1229</v>
      </c>
      <c r="G12" s="157">
        <f t="shared" si="0"/>
        <v>-1.2057877813504822E-2</v>
      </c>
      <c r="H12" s="26"/>
      <c r="I12" s="27"/>
      <c r="J12" s="27"/>
      <c r="K12" s="27"/>
      <c r="N12" s="21"/>
      <c r="O12" s="22"/>
      <c r="P12" s="22"/>
    </row>
    <row r="13" spans="1:16" ht="16.5" thickTop="1" thickBot="1" x14ac:dyDescent="0.25">
      <c r="A13" s="26" t="s">
        <v>21</v>
      </c>
      <c r="B13" s="64">
        <v>56</v>
      </c>
      <c r="C13" s="64">
        <v>57</v>
      </c>
      <c r="D13" s="64">
        <v>55</v>
      </c>
      <c r="E13" s="64">
        <v>48</v>
      </c>
      <c r="F13" s="64">
        <v>46</v>
      </c>
      <c r="G13" s="157">
        <f t="shared" si="0"/>
        <v>-0.17857142857142858</v>
      </c>
      <c r="H13" s="26"/>
      <c r="I13" s="27"/>
      <c r="J13" s="27"/>
      <c r="K13" s="27"/>
      <c r="N13" s="21"/>
      <c r="O13" s="22"/>
      <c r="P13" s="22"/>
    </row>
    <row r="14" spans="1:16" ht="16.5" thickTop="1" thickBot="1" x14ac:dyDescent="0.25">
      <c r="A14" s="26" t="s">
        <v>22</v>
      </c>
      <c r="B14" s="64">
        <v>55</v>
      </c>
      <c r="C14" s="64">
        <v>53</v>
      </c>
      <c r="D14" s="64">
        <v>50</v>
      </c>
      <c r="E14" s="64">
        <v>48</v>
      </c>
      <c r="F14" s="64">
        <v>52</v>
      </c>
      <c r="G14" s="157">
        <f t="shared" si="0"/>
        <v>-5.4545454545454543E-2</v>
      </c>
      <c r="H14" s="26"/>
      <c r="I14" s="27"/>
      <c r="J14" s="27"/>
      <c r="K14" s="27"/>
      <c r="N14" s="21"/>
      <c r="O14" s="22"/>
      <c r="P14" s="22"/>
    </row>
    <row r="15" spans="1:16" ht="16.5" thickTop="1" thickBot="1" x14ac:dyDescent="0.25">
      <c r="A15" s="26" t="s">
        <v>25</v>
      </c>
      <c r="B15" s="64">
        <v>1208</v>
      </c>
      <c r="C15" s="64">
        <v>1225</v>
      </c>
      <c r="D15" s="64">
        <v>1228</v>
      </c>
      <c r="E15" s="64">
        <v>1244</v>
      </c>
      <c r="F15" s="64">
        <v>1255</v>
      </c>
      <c r="G15" s="157">
        <f t="shared" si="0"/>
        <v>3.8907284768211918E-2</v>
      </c>
      <c r="H15" s="26"/>
      <c r="I15" s="27"/>
      <c r="J15" s="27"/>
      <c r="K15" s="27"/>
      <c r="N15" s="21"/>
      <c r="O15" s="22"/>
      <c r="P15" s="22"/>
    </row>
    <row r="16" spans="1:16" ht="16.5" thickTop="1" thickBot="1" x14ac:dyDescent="0.25">
      <c r="A16" s="26" t="s">
        <v>12</v>
      </c>
      <c r="B16" s="64">
        <v>30</v>
      </c>
      <c r="C16" s="64">
        <v>29</v>
      </c>
      <c r="D16" s="64">
        <v>31</v>
      </c>
      <c r="E16" s="64">
        <v>36</v>
      </c>
      <c r="F16" s="64">
        <v>37</v>
      </c>
      <c r="G16" s="157">
        <f t="shared" si="0"/>
        <v>0.23333333333333334</v>
      </c>
      <c r="H16" s="26"/>
      <c r="I16" s="27"/>
      <c r="J16" s="27"/>
      <c r="K16" s="27"/>
      <c r="N16" s="21"/>
      <c r="O16" s="22"/>
      <c r="P16" s="22"/>
    </row>
    <row r="17" spans="1:16" ht="16.5" thickTop="1" thickBot="1" x14ac:dyDescent="0.25">
      <c r="A17" s="26" t="s">
        <v>13</v>
      </c>
      <c r="B17" s="64">
        <v>49</v>
      </c>
      <c r="C17" s="64">
        <v>53</v>
      </c>
      <c r="D17" s="64">
        <v>51</v>
      </c>
      <c r="E17" s="64">
        <v>50</v>
      </c>
      <c r="F17" s="64">
        <v>50</v>
      </c>
      <c r="G17" s="157">
        <f t="shared" si="0"/>
        <v>2.0408163265306121E-2</v>
      </c>
      <c r="H17" s="26"/>
      <c r="I17" s="27"/>
      <c r="J17" s="27"/>
      <c r="K17" s="27"/>
      <c r="N17" s="21"/>
      <c r="O17" s="22"/>
      <c r="P17" s="22"/>
    </row>
    <row r="18" spans="1:16" ht="16.5" thickTop="1" thickBot="1" x14ac:dyDescent="0.25">
      <c r="A18" s="26" t="s">
        <v>24</v>
      </c>
      <c r="B18" s="64">
        <v>1080</v>
      </c>
      <c r="C18" s="64">
        <v>1099</v>
      </c>
      <c r="D18" s="64">
        <v>1098</v>
      </c>
      <c r="E18" s="64">
        <v>1111</v>
      </c>
      <c r="F18" s="64">
        <v>1140</v>
      </c>
      <c r="G18" s="157">
        <f>(F18-B18)/B18</f>
        <v>5.5555555555555552E-2</v>
      </c>
      <c r="H18" s="26"/>
      <c r="I18" s="27"/>
      <c r="J18" s="27"/>
      <c r="K18" s="27"/>
      <c r="N18" s="21"/>
      <c r="O18" s="22"/>
      <c r="P18" s="22"/>
    </row>
    <row r="19" spans="1:16" ht="17.25" customHeight="1" thickTop="1" thickBot="1" x14ac:dyDescent="0.25">
      <c r="A19" s="26" t="s">
        <v>14</v>
      </c>
      <c r="B19" s="64">
        <v>955</v>
      </c>
      <c r="C19" s="64">
        <v>973</v>
      </c>
      <c r="D19" s="64">
        <v>972</v>
      </c>
      <c r="E19" s="64">
        <v>971</v>
      </c>
      <c r="F19" s="64">
        <v>984</v>
      </c>
      <c r="G19" s="157">
        <f t="shared" si="0"/>
        <v>3.0366492146596858E-2</v>
      </c>
      <c r="H19" s="26"/>
      <c r="I19" s="27"/>
      <c r="J19" s="27"/>
      <c r="K19" s="27"/>
      <c r="N19" s="21"/>
      <c r="O19" s="22"/>
      <c r="P19" s="22"/>
    </row>
    <row r="20" spans="1:16" ht="16.5" thickTop="1" thickBot="1" x14ac:dyDescent="0.25">
      <c r="A20" s="26" t="s">
        <v>15</v>
      </c>
      <c r="B20" s="64">
        <v>575</v>
      </c>
      <c r="C20" s="64">
        <v>571</v>
      </c>
      <c r="D20" s="64">
        <v>575</v>
      </c>
      <c r="E20" s="64">
        <v>583</v>
      </c>
      <c r="F20" s="64">
        <v>581</v>
      </c>
      <c r="G20" s="157">
        <f t="shared" si="0"/>
        <v>1.0434782608695653E-2</v>
      </c>
      <c r="H20" s="26"/>
      <c r="I20" s="27"/>
      <c r="J20" s="27"/>
      <c r="K20" s="27"/>
      <c r="N20" s="21"/>
      <c r="O20" s="22"/>
      <c r="P20" s="22"/>
    </row>
    <row r="21" spans="1:16" ht="17.850000000000001" customHeight="1" thickTop="1" thickBot="1" x14ac:dyDescent="0.25">
      <c r="A21" s="26" t="s">
        <v>23</v>
      </c>
      <c r="B21" s="64">
        <v>511</v>
      </c>
      <c r="C21" s="64">
        <v>505</v>
      </c>
      <c r="D21" s="64">
        <v>486</v>
      </c>
      <c r="E21" s="64">
        <v>482</v>
      </c>
      <c r="F21" s="64">
        <v>482</v>
      </c>
      <c r="G21" s="157">
        <f t="shared" si="0"/>
        <v>-5.6751467710371817E-2</v>
      </c>
      <c r="H21" s="26"/>
      <c r="I21" s="33"/>
      <c r="J21" s="33"/>
      <c r="K21" s="33"/>
      <c r="N21" s="21"/>
      <c r="O21" s="22"/>
      <c r="P21" s="22"/>
    </row>
    <row r="22" spans="1:16" ht="20.100000000000001" customHeight="1" thickTop="1" thickBot="1" x14ac:dyDescent="0.25">
      <c r="A22" s="158" t="s">
        <v>20</v>
      </c>
      <c r="B22" s="63"/>
      <c r="C22" s="63"/>
      <c r="D22" s="63"/>
      <c r="E22" s="63"/>
      <c r="F22" s="63"/>
      <c r="G22" s="30"/>
      <c r="H22" s="28"/>
    </row>
    <row r="23" spans="1:16" ht="15.75" thickTop="1" thickBot="1" x14ac:dyDescent="0.25">
      <c r="A23" s="26" t="s">
        <v>16</v>
      </c>
      <c r="B23" s="64">
        <v>16134</v>
      </c>
      <c r="C23" s="64">
        <v>16178</v>
      </c>
      <c r="D23" s="64">
        <v>16079</v>
      </c>
      <c r="E23" s="64">
        <v>15799</v>
      </c>
      <c r="F23" s="64">
        <v>16416</v>
      </c>
      <c r="G23" s="157">
        <f>(F23-B23)/B23</f>
        <v>1.7478616586091483E-2</v>
      </c>
      <c r="H23" s="26"/>
    </row>
    <row r="24" spans="1:16" ht="15.75" thickTop="1" thickBot="1" x14ac:dyDescent="0.25">
      <c r="A24" s="26" t="s">
        <v>17</v>
      </c>
      <c r="B24" s="64">
        <v>6222</v>
      </c>
      <c r="C24" s="64">
        <v>5912</v>
      </c>
      <c r="D24" s="64">
        <v>5331</v>
      </c>
      <c r="E24" s="64">
        <v>5036</v>
      </c>
      <c r="F24" s="64">
        <v>4817</v>
      </c>
      <c r="G24" s="157">
        <f>(F24-B24)/B24</f>
        <v>-0.22581163612986177</v>
      </c>
      <c r="H24" s="26"/>
    </row>
    <row r="25" spans="1:16" ht="15.75" thickTop="1" thickBot="1" x14ac:dyDescent="0.25">
      <c r="A25" s="26" t="s">
        <v>18</v>
      </c>
      <c r="B25" s="64">
        <v>465</v>
      </c>
      <c r="C25" s="64">
        <v>470</v>
      </c>
      <c r="D25" s="64">
        <v>401</v>
      </c>
      <c r="E25" s="64">
        <v>397</v>
      </c>
      <c r="F25" s="64">
        <v>373</v>
      </c>
      <c r="G25" s="157">
        <f>(F25-B25)/B25</f>
        <v>-0.19784946236559139</v>
      </c>
      <c r="H25" s="26"/>
    </row>
    <row r="26" spans="1:16" ht="15" thickTop="1" x14ac:dyDescent="0.2"/>
    <row r="27" spans="1:16" x14ac:dyDescent="0.2">
      <c r="A27" s="129" t="s">
        <v>205</v>
      </c>
    </row>
    <row r="28" spans="1:16" x14ac:dyDescent="0.2">
      <c r="A28" s="115" t="s">
        <v>214</v>
      </c>
    </row>
    <row r="30" spans="1:16" x14ac:dyDescent="0.2">
      <c r="E30" s="65"/>
    </row>
  </sheetData>
  <mergeCells count="3">
    <mergeCell ref="B3:F3"/>
    <mergeCell ref="G3:G4"/>
    <mergeCell ref="H3:H4"/>
  </mergeCells>
  <hyperlinks>
    <hyperlink ref="A2" location="TOC!A1" display="Return to Table of Contents" xr:uid="{DBAAD985-250C-4CAD-8B5D-7C382D4F7547}"/>
  </hyperlinks>
  <pageMargins left="0.25" right="0.25" top="0.75" bottom="0.75" header="0.3" footer="0.3"/>
  <pageSetup scale="83"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1.5" displayEmptyCellsAs="gap" xr2:uid="{00000000-0003-0000-0600-00002A000000}">
          <x14:colorSeries rgb="FF7A2851"/>
          <x14:colorNegative rgb="FFD00000"/>
          <x14:colorAxis rgb="FF000000"/>
          <x14:colorMarkers rgb="FFD00000"/>
          <x14:colorFirst rgb="FFD00000"/>
          <x14:colorLast rgb="FFD00000"/>
          <x14:colorHigh rgb="FFD00000"/>
          <x14:colorLow rgb="FFD00000"/>
          <x14:sparklines>
            <x14:sparkline>
              <xm:f>'Tab 5. Total Trend'!B25:F25</xm:f>
              <xm:sqref>H25</xm:sqref>
            </x14:sparkline>
          </x14:sparklines>
        </x14:sparklineGroup>
        <x14:sparklineGroup lineWeight="1.5" displayEmptyCellsAs="gap" xr2:uid="{00000000-0003-0000-0600-000029000000}">
          <x14:colorSeries rgb="FF7A2851"/>
          <x14:colorNegative rgb="FFD00000"/>
          <x14:colorAxis rgb="FF000000"/>
          <x14:colorMarkers rgb="FFD00000"/>
          <x14:colorFirst rgb="FFD00000"/>
          <x14:colorLast rgb="FFD00000"/>
          <x14:colorHigh rgb="FFD00000"/>
          <x14:colorLow rgb="FFD00000"/>
          <x14:sparklines>
            <x14:sparkline>
              <xm:f>'Tab 5. Total Trend'!B24:F24</xm:f>
              <xm:sqref>H24</xm:sqref>
            </x14:sparkline>
          </x14:sparklines>
        </x14:sparklineGroup>
        <x14:sparklineGroup lineWeight="1.5" displayEmptyCellsAs="gap" xr2:uid="{00000000-0003-0000-0600-000028000000}">
          <x14:colorSeries rgb="FF7A2851"/>
          <x14:colorNegative rgb="FFD00000"/>
          <x14:colorAxis rgb="FF000000"/>
          <x14:colorMarkers rgb="FFD00000"/>
          <x14:colorFirst rgb="FFD00000"/>
          <x14:colorLast rgb="FFD00000"/>
          <x14:colorHigh rgb="FFD00000"/>
          <x14:colorLow rgb="FFD00000"/>
          <x14:sparklines>
            <x14:sparkline>
              <xm:f>'Tab 5. Total Trend'!B23:F23</xm:f>
              <xm:sqref>H23</xm:sqref>
            </x14:sparkline>
          </x14:sparklines>
        </x14:sparklineGroup>
        <x14:sparklineGroup lineWeight="1.5" displayEmptyCellsAs="gap" xr2:uid="{00000000-0003-0000-0600-000027000000}">
          <x14:colorSeries rgb="FF7A2851"/>
          <x14:colorNegative rgb="FFD00000"/>
          <x14:colorAxis rgb="FF000000"/>
          <x14:colorMarkers rgb="FFD00000"/>
          <x14:colorFirst rgb="FFD00000"/>
          <x14:colorLast rgb="FFD00000"/>
          <x14:colorHigh rgb="FFD00000"/>
          <x14:colorLow rgb="FFD00000"/>
          <x14:sparklines>
            <x14:sparkline>
              <xm:f>'Tab 5. Total Trend'!B21:F21</xm:f>
              <xm:sqref>H21</xm:sqref>
            </x14:sparkline>
          </x14:sparklines>
        </x14:sparklineGroup>
        <x14:sparklineGroup lineWeight="1.5" displayEmptyCellsAs="gap" xr2:uid="{00000000-0003-0000-0600-000026000000}">
          <x14:colorSeries rgb="FF7A2851"/>
          <x14:colorNegative rgb="FFD00000"/>
          <x14:colorAxis rgb="FF000000"/>
          <x14:colorMarkers rgb="FF007C89"/>
          <x14:colorFirst rgb="FFD00000"/>
          <x14:colorLast rgb="FFD00000"/>
          <x14:colorHigh rgb="FFD00000"/>
          <x14:colorLow rgb="FFD00000"/>
          <x14:sparklines>
            <x14:sparkline>
              <xm:f>'Tab 5. Total Trend'!B20:F20</xm:f>
              <xm:sqref>H20</xm:sqref>
            </x14:sparkline>
          </x14:sparklines>
        </x14:sparklineGroup>
        <x14:sparklineGroup lineWeight="1.5" displayEmptyCellsAs="gap" xr2:uid="{00000000-0003-0000-0600-000025000000}">
          <x14:colorSeries rgb="FF7A2851"/>
          <x14:colorNegative rgb="FFD00000"/>
          <x14:colorAxis rgb="FF000000"/>
          <x14:colorMarkers rgb="FF007C89"/>
          <x14:colorFirst rgb="FFD00000"/>
          <x14:colorLast rgb="FFD00000"/>
          <x14:colorHigh rgb="FFD00000"/>
          <x14:colorLow rgb="FFD00000"/>
          <x14:sparklines>
            <x14:sparkline>
              <xm:f>'Tab 5. Total Trend'!B19:F19</xm:f>
              <xm:sqref>H19</xm:sqref>
            </x14:sparkline>
          </x14:sparklines>
        </x14:sparklineGroup>
        <x14:sparklineGroup lineWeight="1.5" displayEmptyCellsAs="gap" xr2:uid="{00000000-0003-0000-0600-000024000000}">
          <x14:colorSeries rgb="FF7A2851"/>
          <x14:colorNegative rgb="FFD00000"/>
          <x14:colorAxis rgb="FF000000"/>
          <x14:colorMarkers rgb="FF007C89"/>
          <x14:colorFirst rgb="FFD00000"/>
          <x14:colorLast rgb="FFD00000"/>
          <x14:colorHigh rgb="FFD00000"/>
          <x14:colorLow rgb="FFD00000"/>
          <x14:sparklines>
            <x14:sparkline>
              <xm:f>'Tab 5. Total Trend'!B17:F17</xm:f>
              <xm:sqref>H17</xm:sqref>
            </x14:sparkline>
          </x14:sparklines>
        </x14:sparklineGroup>
        <x14:sparklineGroup lineWeight="1.5" displayEmptyCellsAs="gap" xr2:uid="{00000000-0003-0000-0600-000023000000}">
          <x14:colorSeries rgb="FF7A2851"/>
          <x14:colorNegative rgb="FFD00000"/>
          <x14:colorAxis rgb="FF000000"/>
          <x14:colorMarkers rgb="FF007C89"/>
          <x14:colorFirst rgb="FFD00000"/>
          <x14:colorLast rgb="FFD00000"/>
          <x14:colorHigh rgb="FFD00000"/>
          <x14:colorLow rgb="FFD00000"/>
          <x14:sparklines>
            <x14:sparkline>
              <xm:f>'Tab 5. Total Trend'!B16:F16</xm:f>
              <xm:sqref>H16</xm:sqref>
            </x14:sparkline>
          </x14:sparklines>
        </x14:sparklineGroup>
        <x14:sparklineGroup lineWeight="1.5" displayEmptyCellsAs="gap" xr2:uid="{00000000-0003-0000-0600-000022000000}">
          <x14:colorSeries rgb="FF7A2851"/>
          <x14:colorNegative rgb="FFD00000"/>
          <x14:colorAxis rgb="FF000000"/>
          <x14:colorMarkers rgb="FF007C89"/>
          <x14:colorFirst rgb="FFD00000"/>
          <x14:colorLast rgb="FFD00000"/>
          <x14:colorHigh rgb="FFD00000"/>
          <x14:colorLow rgb="FFD00000"/>
          <x14:sparklines>
            <x14:sparkline>
              <xm:f>'Tab 5. Total Trend'!B18:F18</xm:f>
              <xm:sqref>H18</xm:sqref>
            </x14:sparkline>
          </x14:sparklines>
        </x14:sparklineGroup>
        <x14:sparklineGroup lineWeight="1.5" displayEmptyCellsAs="gap" xr2:uid="{00000000-0003-0000-0600-000021000000}">
          <x14:colorSeries rgb="FF7A2851"/>
          <x14:colorNegative rgb="FFD00000"/>
          <x14:colorAxis rgb="FF000000"/>
          <x14:colorMarkers rgb="FF007C89"/>
          <x14:colorFirst rgb="FFD00000"/>
          <x14:colorLast rgb="FFD00000"/>
          <x14:colorHigh rgb="FFD00000"/>
          <x14:colorLow rgb="FFD00000"/>
          <x14:sparklines>
            <x14:sparkline>
              <xm:f>'Tab 5. Total Trend'!B15:F15</xm:f>
              <xm:sqref>H15</xm:sqref>
            </x14:sparkline>
          </x14:sparklines>
        </x14:sparklineGroup>
        <x14:sparklineGroup lineWeight="1.5" displayEmptyCellsAs="gap" xr2:uid="{00000000-0003-0000-0600-000020000000}">
          <x14:colorSeries rgb="FF7A2851"/>
          <x14:colorNegative rgb="FFD00000"/>
          <x14:colorAxis rgb="FF000000"/>
          <x14:colorMarkers rgb="FF007C89"/>
          <x14:colorFirst rgb="FFD00000"/>
          <x14:colorLast rgb="FFD00000"/>
          <x14:colorHigh rgb="FFD00000"/>
          <x14:colorLow rgb="FFD00000"/>
          <x14:sparklines>
            <x14:sparkline>
              <xm:f>'Tab 5. Total Trend'!B14:F14</xm:f>
              <xm:sqref>H14</xm:sqref>
            </x14:sparkline>
          </x14:sparklines>
        </x14:sparklineGroup>
        <x14:sparklineGroup lineWeight="1.5" displayEmptyCellsAs="gap" xr2:uid="{00000000-0003-0000-0600-00001F000000}">
          <x14:colorSeries rgb="FF7A2851"/>
          <x14:colorNegative rgb="FFD00000"/>
          <x14:colorAxis rgb="FF000000"/>
          <x14:colorMarkers rgb="FF007C89"/>
          <x14:colorFirst rgb="FFD00000"/>
          <x14:colorLast rgb="FFD00000"/>
          <x14:colorHigh rgb="FFD00000"/>
          <x14:colorLow rgb="FFD00000"/>
          <x14:sparklines>
            <x14:sparkline>
              <xm:f>'Tab 5. Total Trend'!B13:F13</xm:f>
              <xm:sqref>H13</xm:sqref>
            </x14:sparkline>
          </x14:sparklines>
        </x14:sparklineGroup>
        <x14:sparklineGroup lineWeight="1.5" displayEmptyCellsAs="gap" xr2:uid="{00000000-0003-0000-0600-00001E000000}">
          <x14:colorSeries rgb="FF7A2851"/>
          <x14:colorNegative rgb="FFD00000"/>
          <x14:colorAxis rgb="FF000000"/>
          <x14:colorMarkers rgb="FF007C89"/>
          <x14:colorFirst rgb="FFD00000"/>
          <x14:colorLast rgb="FFD00000"/>
          <x14:colorHigh rgb="FFD00000"/>
          <x14:colorLow rgb="FFD00000"/>
          <x14:sparklines>
            <x14:sparkline>
              <xm:f>'Tab 5. Total Trend'!B12:F12</xm:f>
              <xm:sqref>H12</xm:sqref>
            </x14:sparkline>
          </x14:sparklines>
        </x14:sparklineGroup>
        <x14:sparklineGroup lineWeight="1.5" displayEmptyCellsAs="gap" xr2:uid="{00000000-0003-0000-0600-00001D000000}">
          <x14:colorSeries rgb="FF7A2851"/>
          <x14:colorNegative rgb="FFD00000"/>
          <x14:colorAxis rgb="FF000000"/>
          <x14:colorMarkers rgb="FF007C89"/>
          <x14:colorFirst rgb="FFD00000"/>
          <x14:colorLast rgb="FFD00000"/>
          <x14:colorHigh rgb="FFD00000"/>
          <x14:colorLow rgb="FFD00000"/>
          <x14:sparklines>
            <x14:sparkline>
              <xm:f>'Tab 5. Total Trend'!B11:F11</xm:f>
              <xm:sqref>H11</xm:sqref>
            </x14:sparkline>
          </x14:sparklines>
        </x14:sparklineGroup>
        <x14:sparklineGroup lineWeight="1.5" displayEmptyCellsAs="gap" xr2:uid="{00000000-0003-0000-0600-00001C000000}">
          <x14:colorSeries rgb="FF7A2851"/>
          <x14:colorNegative rgb="FFD00000"/>
          <x14:colorAxis rgb="FF000000"/>
          <x14:colorMarkers rgb="FF007C89"/>
          <x14:colorFirst rgb="FFD00000"/>
          <x14:colorLast rgb="FFD00000"/>
          <x14:colorHigh rgb="FFD00000"/>
          <x14:colorLow rgb="FFD00000"/>
          <x14:sparklines>
            <x14:sparkline>
              <xm:f>'Tab 5. Total Trend'!B10:F10</xm:f>
              <xm:sqref>H10</xm:sqref>
            </x14:sparkline>
          </x14:sparklines>
        </x14:sparklineGroup>
        <x14:sparklineGroup lineWeight="1.5" displayEmptyCellsAs="gap" xr2:uid="{00000000-0003-0000-0600-00001B000000}">
          <x14:colorSeries rgb="FF7A2851"/>
          <x14:colorNegative rgb="FFD00000"/>
          <x14:colorAxis rgb="FF000000"/>
          <x14:colorMarkers rgb="FF007C89"/>
          <x14:colorFirst rgb="FFD00000"/>
          <x14:colorLast rgb="FFD00000"/>
          <x14:colorHigh rgb="FFD00000"/>
          <x14:colorLow rgb="FFD00000"/>
          <x14:sparklines>
            <x14:sparkline>
              <xm:f>'Tab 5. Total Trend'!B9:F9</xm:f>
              <xm:sqref>H9</xm:sqref>
            </x14:sparkline>
          </x14:sparklines>
        </x14:sparklineGroup>
        <x14:sparklineGroup lineWeight="1.5" displayEmptyCellsAs="gap" xr2:uid="{00000000-0003-0000-0600-00001A000000}">
          <x14:colorSeries rgb="FF7A2851"/>
          <x14:colorNegative rgb="FFD00000"/>
          <x14:colorAxis rgb="FF000000"/>
          <x14:colorMarkers rgb="FF007C89"/>
          <x14:colorFirst rgb="FFD00000"/>
          <x14:colorLast rgb="FFD00000"/>
          <x14:colorHigh rgb="FFD00000"/>
          <x14:colorLow rgb="FFD00000"/>
          <x14:sparklines>
            <x14:sparkline>
              <xm:f>'Tab 5. Total Trend'!B8:F8</xm:f>
              <xm:sqref>H8</xm:sqref>
            </x14:sparkline>
          </x14:sparklines>
        </x14:sparklineGroup>
        <x14:sparklineGroup lineWeight="1.5" displayEmptyCellsAs="gap" xr2:uid="{00000000-0003-0000-0600-000019000000}">
          <x14:colorSeries rgb="FF7A2851"/>
          <x14:colorNegative rgb="FFD00000"/>
          <x14:colorAxis rgb="FF000000"/>
          <x14:colorMarkers rgb="FF007C89"/>
          <x14:colorFirst rgb="FFD00000"/>
          <x14:colorLast rgb="FFD00000"/>
          <x14:colorHigh rgb="FFD00000"/>
          <x14:colorLow rgb="FFD00000"/>
          <x14:sparklines>
            <x14:sparkline>
              <xm:f>'Tab 5. Total Trend'!B6:F6</xm:f>
              <xm:sqref>H6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A92F-70A8-4D42-ACD3-5521E3D7FA50}">
  <sheetPr>
    <tabColor rgb="FF7A2851"/>
    <pageSetUpPr fitToPage="1"/>
  </sheetPr>
  <dimension ref="A1:Q230"/>
  <sheetViews>
    <sheetView zoomScaleNormal="100" workbookViewId="0">
      <pane ySplit="3" topLeftCell="A4" activePane="bottomLeft" state="frozen"/>
      <selection activeCell="D32" sqref="D32"/>
      <selection pane="bottomLeft"/>
    </sheetView>
  </sheetViews>
  <sheetFormatPr defaultColWidth="9.140625" defaultRowHeight="14.25" x14ac:dyDescent="0.2"/>
  <cols>
    <col min="1" max="1" width="53.5703125" style="18" customWidth="1"/>
    <col min="2" max="3" width="9.85546875" style="18" bestFit="1" customWidth="1"/>
    <col min="4" max="4" width="10.7109375" style="18" bestFit="1" customWidth="1"/>
    <col min="5" max="5" width="9.85546875" style="18" bestFit="1" customWidth="1"/>
    <col min="6" max="6" width="9.28515625" style="18" bestFit="1" customWidth="1"/>
    <col min="7" max="7" width="9.85546875" style="18" bestFit="1" customWidth="1"/>
    <col min="8" max="8" width="12" style="18" bestFit="1" customWidth="1"/>
    <col min="9" max="9" width="9.85546875" style="18" bestFit="1" customWidth="1"/>
    <col min="10" max="11" width="9.140625" style="18"/>
    <col min="12" max="12" width="19.42578125" style="18" customWidth="1"/>
    <col min="13" max="16384" width="9.140625" style="18"/>
  </cols>
  <sheetData>
    <row r="1" spans="1:17" ht="16.899999999999999" customHeight="1" x14ac:dyDescent="0.2">
      <c r="A1" s="51" t="s">
        <v>241</v>
      </c>
    </row>
    <row r="2" spans="1:17" s="52" customFormat="1" ht="21.75" customHeight="1" thickBot="1" x14ac:dyDescent="0.25">
      <c r="A2" s="172" t="s">
        <v>234</v>
      </c>
    </row>
    <row r="3" spans="1:17" ht="20.100000000000001" customHeight="1" thickTop="1" thickBot="1" x14ac:dyDescent="0.25">
      <c r="A3" s="19" t="s">
        <v>180</v>
      </c>
      <c r="B3" s="276" t="s">
        <v>236</v>
      </c>
      <c r="C3" s="277"/>
      <c r="D3" s="277"/>
      <c r="E3" s="277"/>
      <c r="F3" s="277"/>
      <c r="G3" s="278"/>
      <c r="H3" s="264"/>
      <c r="I3" s="265"/>
    </row>
    <row r="4" spans="1:17" ht="20.100000000000001" customHeight="1" thickTop="1" thickBot="1" x14ac:dyDescent="0.25">
      <c r="A4" s="19" t="s">
        <v>155</v>
      </c>
      <c r="B4" s="276" t="s">
        <v>38</v>
      </c>
      <c r="C4" s="278"/>
      <c r="D4" s="276" t="s">
        <v>39</v>
      </c>
      <c r="E4" s="278"/>
      <c r="F4" s="276" t="s">
        <v>208</v>
      </c>
      <c r="G4" s="278"/>
      <c r="H4" s="264" t="s">
        <v>40</v>
      </c>
      <c r="I4" s="265"/>
      <c r="L4" s="21"/>
      <c r="M4" s="22"/>
      <c r="N4" s="22"/>
      <c r="O4" s="66"/>
      <c r="P4" s="66"/>
      <c r="Q4" s="66"/>
    </row>
    <row r="5" spans="1:17" ht="16.5" thickTop="1" thickBot="1" x14ac:dyDescent="0.25">
      <c r="A5" s="54"/>
      <c r="B5" s="84" t="s">
        <v>171</v>
      </c>
      <c r="C5" s="84" t="s">
        <v>172</v>
      </c>
      <c r="D5" s="84" t="s">
        <v>171</v>
      </c>
      <c r="E5" s="84" t="s">
        <v>172</v>
      </c>
      <c r="F5" s="84" t="s">
        <v>171</v>
      </c>
      <c r="G5" s="84" t="s">
        <v>172</v>
      </c>
      <c r="H5" s="85" t="s">
        <v>171</v>
      </c>
      <c r="I5" s="85" t="s">
        <v>172</v>
      </c>
      <c r="L5" s="21"/>
      <c r="M5" s="22"/>
      <c r="N5" s="53"/>
      <c r="O5" s="53"/>
      <c r="P5" s="53"/>
      <c r="Q5" s="66"/>
    </row>
    <row r="6" spans="1:17" ht="16.5" thickTop="1" thickBot="1" x14ac:dyDescent="0.25">
      <c r="A6" s="26" t="s">
        <v>173</v>
      </c>
      <c r="B6" s="160">
        <v>48</v>
      </c>
      <c r="C6" s="166">
        <f>B6/$B$15*100</f>
        <v>11.678832116788321</v>
      </c>
      <c r="D6" s="161">
        <v>112</v>
      </c>
      <c r="E6" s="166">
        <f>D6/$D$15*100</f>
        <v>22.400000000000002</v>
      </c>
      <c r="F6" s="160">
        <v>5</v>
      </c>
      <c r="G6" s="166">
        <f>F6/$F$15*100</f>
        <v>33.333333333333329</v>
      </c>
      <c r="H6" s="162">
        <f>SUM(B6,D6,F6)</f>
        <v>165</v>
      </c>
      <c r="I6" s="168">
        <f>H6/$H$15*100</f>
        <v>17.818574514038875</v>
      </c>
      <c r="L6" s="21"/>
      <c r="M6" s="22"/>
      <c r="N6" s="21"/>
      <c r="O6" s="22"/>
      <c r="P6" s="22"/>
      <c r="Q6" s="66"/>
    </row>
    <row r="7" spans="1:17" ht="16.5" thickTop="1" thickBot="1" x14ac:dyDescent="0.25">
      <c r="A7" s="26" t="s">
        <v>174</v>
      </c>
      <c r="B7" s="160">
        <v>243</v>
      </c>
      <c r="C7" s="166">
        <f t="shared" ref="C7:C14" si="0">B7/$B$15*100</f>
        <v>59.12408759124088</v>
      </c>
      <c r="D7" s="161">
        <v>223</v>
      </c>
      <c r="E7" s="166">
        <f t="shared" ref="E7:E14" si="1">D7/$D$15*100</f>
        <v>44.6</v>
      </c>
      <c r="F7" s="160">
        <v>3</v>
      </c>
      <c r="G7" s="166">
        <f t="shared" ref="G7:G14" si="2">F7/$F$15*100</f>
        <v>20</v>
      </c>
      <c r="H7" s="162">
        <f t="shared" ref="H7:H14" si="3">SUM(B7,D7,F7)</f>
        <v>469</v>
      </c>
      <c r="I7" s="168">
        <f t="shared" ref="I7:I14" si="4">H7/$H$15*100</f>
        <v>50.647948164146875</v>
      </c>
      <c r="L7" s="21"/>
      <c r="M7" s="22"/>
      <c r="N7" s="21"/>
      <c r="O7" s="22"/>
      <c r="P7" s="22"/>
      <c r="Q7" s="66"/>
    </row>
    <row r="8" spans="1:17" ht="16.5" thickTop="1" thickBot="1" x14ac:dyDescent="0.25">
      <c r="A8" s="26" t="s">
        <v>175</v>
      </c>
      <c r="B8" s="160">
        <v>11</v>
      </c>
      <c r="C8" s="166">
        <f t="shared" si="0"/>
        <v>2.6763990267639901</v>
      </c>
      <c r="D8" s="161">
        <v>41</v>
      </c>
      <c r="E8" s="166">
        <f t="shared" si="1"/>
        <v>8.2000000000000011</v>
      </c>
      <c r="F8" s="160">
        <v>0</v>
      </c>
      <c r="G8" s="166">
        <f t="shared" si="2"/>
        <v>0</v>
      </c>
      <c r="H8" s="162">
        <f t="shared" si="3"/>
        <v>52</v>
      </c>
      <c r="I8" s="168">
        <f t="shared" si="4"/>
        <v>5.615550755939525</v>
      </c>
      <c r="L8" s="21"/>
      <c r="M8" s="22"/>
      <c r="N8" s="21"/>
      <c r="O8" s="22"/>
      <c r="P8" s="22"/>
      <c r="Q8" s="66"/>
    </row>
    <row r="9" spans="1:17" ht="16.5" thickTop="1" thickBot="1" x14ac:dyDescent="0.25">
      <c r="A9" s="26" t="s">
        <v>176</v>
      </c>
      <c r="B9" s="160">
        <v>0</v>
      </c>
      <c r="C9" s="166">
        <f t="shared" si="0"/>
        <v>0</v>
      </c>
      <c r="D9" s="161">
        <v>1</v>
      </c>
      <c r="E9" s="166">
        <f t="shared" si="1"/>
        <v>0.2</v>
      </c>
      <c r="F9" s="160">
        <v>0</v>
      </c>
      <c r="G9" s="166">
        <f t="shared" si="2"/>
        <v>0</v>
      </c>
      <c r="H9" s="162">
        <f t="shared" si="3"/>
        <v>1</v>
      </c>
      <c r="I9" s="168">
        <f t="shared" si="4"/>
        <v>0.10799136069114472</v>
      </c>
      <c r="L9" s="21"/>
      <c r="M9" s="22"/>
      <c r="N9" s="21"/>
      <c r="O9" s="22"/>
      <c r="P9" s="22"/>
      <c r="Q9" s="66"/>
    </row>
    <row r="10" spans="1:17" ht="16.5" thickTop="1" thickBot="1" x14ac:dyDescent="0.25">
      <c r="A10" s="26" t="s">
        <v>177</v>
      </c>
      <c r="B10" s="160">
        <v>80</v>
      </c>
      <c r="C10" s="166">
        <f t="shared" si="0"/>
        <v>19.464720194647203</v>
      </c>
      <c r="D10" s="161">
        <v>93</v>
      </c>
      <c r="E10" s="166">
        <f t="shared" si="1"/>
        <v>18.600000000000001</v>
      </c>
      <c r="F10" s="160">
        <v>4</v>
      </c>
      <c r="G10" s="166">
        <f t="shared" si="2"/>
        <v>26.666666666666668</v>
      </c>
      <c r="H10" s="162">
        <f t="shared" si="3"/>
        <v>177</v>
      </c>
      <c r="I10" s="168">
        <f t="shared" si="4"/>
        <v>19.114470842332612</v>
      </c>
      <c r="L10" s="21"/>
      <c r="M10" s="22"/>
      <c r="N10" s="21"/>
      <c r="O10" s="22"/>
      <c r="P10" s="22"/>
      <c r="Q10" s="66"/>
    </row>
    <row r="11" spans="1:17" ht="16.5" thickTop="1" thickBot="1" x14ac:dyDescent="0.25">
      <c r="A11" s="26" t="s">
        <v>178</v>
      </c>
      <c r="B11" s="160">
        <v>3</v>
      </c>
      <c r="C11" s="166">
        <f t="shared" si="0"/>
        <v>0.72992700729927007</v>
      </c>
      <c r="D11" s="161">
        <v>1</v>
      </c>
      <c r="E11" s="166">
        <f t="shared" si="1"/>
        <v>0.2</v>
      </c>
      <c r="F11" s="160">
        <v>0</v>
      </c>
      <c r="G11" s="166">
        <f t="shared" si="2"/>
        <v>0</v>
      </c>
      <c r="H11" s="162">
        <f t="shared" si="3"/>
        <v>4</v>
      </c>
      <c r="I11" s="168">
        <f t="shared" si="4"/>
        <v>0.43196544276457888</v>
      </c>
      <c r="L11" s="21"/>
      <c r="M11" s="22"/>
      <c r="N11" s="21"/>
      <c r="O11" s="22"/>
      <c r="P11" s="22"/>
      <c r="Q11" s="66"/>
    </row>
    <row r="12" spans="1:17" ht="16.5" thickTop="1" thickBot="1" x14ac:dyDescent="0.25">
      <c r="A12" s="26" t="s">
        <v>179</v>
      </c>
      <c r="B12" s="160">
        <v>7</v>
      </c>
      <c r="C12" s="166">
        <f t="shared" si="0"/>
        <v>1.7031630170316301</v>
      </c>
      <c r="D12" s="161">
        <v>10</v>
      </c>
      <c r="E12" s="166">
        <f t="shared" si="1"/>
        <v>2</v>
      </c>
      <c r="F12" s="160">
        <v>0</v>
      </c>
      <c r="G12" s="166">
        <f t="shared" si="2"/>
        <v>0</v>
      </c>
      <c r="H12" s="162">
        <f t="shared" si="3"/>
        <v>17</v>
      </c>
      <c r="I12" s="168">
        <f t="shared" si="4"/>
        <v>1.8358531317494602</v>
      </c>
      <c r="L12" s="21"/>
      <c r="M12" s="22"/>
      <c r="N12" s="21"/>
      <c r="O12" s="22"/>
      <c r="P12" s="22"/>
      <c r="Q12" s="66"/>
    </row>
    <row r="13" spans="1:17" ht="16.5" thickTop="1" thickBot="1" x14ac:dyDescent="0.25">
      <c r="A13" s="26" t="s">
        <v>34</v>
      </c>
      <c r="B13" s="160">
        <v>9</v>
      </c>
      <c r="C13" s="166">
        <f t="shared" si="0"/>
        <v>2.1897810218978102</v>
      </c>
      <c r="D13" s="161">
        <v>7</v>
      </c>
      <c r="E13" s="166">
        <f t="shared" si="1"/>
        <v>1.4000000000000001</v>
      </c>
      <c r="F13" s="160">
        <v>2</v>
      </c>
      <c r="G13" s="166">
        <f t="shared" si="2"/>
        <v>13.333333333333334</v>
      </c>
      <c r="H13" s="162">
        <f t="shared" si="3"/>
        <v>18</v>
      </c>
      <c r="I13" s="168">
        <f t="shared" si="4"/>
        <v>1.9438444924406046</v>
      </c>
      <c r="L13" s="21"/>
      <c r="M13" s="22"/>
      <c r="N13" s="21"/>
      <c r="O13" s="22"/>
      <c r="P13" s="22"/>
      <c r="Q13" s="66"/>
    </row>
    <row r="14" spans="1:17" ht="16.5" thickTop="1" thickBot="1" x14ac:dyDescent="0.25">
      <c r="A14" s="26" t="s">
        <v>33</v>
      </c>
      <c r="B14" s="160">
        <v>10</v>
      </c>
      <c r="C14" s="166">
        <f t="shared" si="0"/>
        <v>2.4330900243309004</v>
      </c>
      <c r="D14" s="161">
        <v>12</v>
      </c>
      <c r="E14" s="166">
        <f t="shared" si="1"/>
        <v>2.4</v>
      </c>
      <c r="F14" s="160">
        <v>1</v>
      </c>
      <c r="G14" s="166">
        <f t="shared" si="2"/>
        <v>6.666666666666667</v>
      </c>
      <c r="H14" s="162">
        <f t="shared" si="3"/>
        <v>23</v>
      </c>
      <c r="I14" s="168">
        <f t="shared" si="4"/>
        <v>2.4838012958963285</v>
      </c>
      <c r="L14" s="21"/>
      <c r="M14" s="22"/>
      <c r="N14" s="21"/>
      <c r="O14" s="22"/>
      <c r="P14" s="22"/>
      <c r="Q14" s="66"/>
    </row>
    <row r="15" spans="1:17" ht="20.25" customHeight="1" thickTop="1" thickBot="1" x14ac:dyDescent="0.25">
      <c r="A15" s="159" t="s">
        <v>40</v>
      </c>
      <c r="B15" s="163">
        <f>SUM(B6:B14)</f>
        <v>411</v>
      </c>
      <c r="C15" s="167">
        <v>100</v>
      </c>
      <c r="D15" s="163">
        <f>SUM(D6:D14)</f>
        <v>500</v>
      </c>
      <c r="E15" s="167">
        <v>100</v>
      </c>
      <c r="F15" s="163">
        <f>SUM(F6:F14)</f>
        <v>15</v>
      </c>
      <c r="G15" s="167">
        <v>100</v>
      </c>
      <c r="H15" s="165">
        <f>SUM(H6:H14)</f>
        <v>926</v>
      </c>
      <c r="I15" s="169">
        <v>100</v>
      </c>
      <c r="L15" s="21"/>
      <c r="M15" s="22"/>
      <c r="N15" s="21"/>
      <c r="O15" s="22"/>
      <c r="P15" s="22"/>
      <c r="Q15" s="66"/>
    </row>
    <row r="16" spans="1:17" ht="16.5" thickTop="1" thickBot="1" x14ac:dyDescent="0.25">
      <c r="L16" s="21"/>
      <c r="M16" s="22"/>
      <c r="N16" s="21"/>
      <c r="O16" s="22"/>
      <c r="P16" s="22"/>
      <c r="Q16" s="66"/>
    </row>
    <row r="17" spans="1:17" ht="20.100000000000001" customHeight="1" thickTop="1" thickBot="1" x14ac:dyDescent="0.25">
      <c r="A17" s="19" t="s">
        <v>156</v>
      </c>
      <c r="B17" s="276" t="s">
        <v>38</v>
      </c>
      <c r="C17" s="278"/>
      <c r="D17" s="276" t="s">
        <v>39</v>
      </c>
      <c r="E17" s="278"/>
      <c r="F17" s="276" t="s">
        <v>208</v>
      </c>
      <c r="G17" s="278"/>
      <c r="H17" s="264" t="s">
        <v>40</v>
      </c>
      <c r="I17" s="265"/>
      <c r="M17" s="66"/>
      <c r="N17" s="21"/>
      <c r="O17" s="22"/>
      <c r="P17" s="22"/>
      <c r="Q17" s="66"/>
    </row>
    <row r="18" spans="1:17" ht="16.5" thickTop="1" thickBot="1" x14ac:dyDescent="0.25">
      <c r="A18" s="54"/>
      <c r="B18" s="84" t="s">
        <v>171</v>
      </c>
      <c r="C18" s="84" t="s">
        <v>172</v>
      </c>
      <c r="D18" s="84" t="s">
        <v>171</v>
      </c>
      <c r="E18" s="84" t="s">
        <v>172</v>
      </c>
      <c r="F18" s="84" t="s">
        <v>171</v>
      </c>
      <c r="G18" s="84" t="s">
        <v>172</v>
      </c>
      <c r="H18" s="94" t="s">
        <v>171</v>
      </c>
      <c r="I18" s="94" t="s">
        <v>172</v>
      </c>
      <c r="M18" s="66"/>
      <c r="N18" s="21"/>
      <c r="O18" s="22"/>
      <c r="P18" s="22"/>
      <c r="Q18" s="66"/>
    </row>
    <row r="19" spans="1:17" ht="16.5" thickTop="1" thickBot="1" x14ac:dyDescent="0.25">
      <c r="A19" s="26" t="s">
        <v>173</v>
      </c>
      <c r="B19" s="160">
        <v>2</v>
      </c>
      <c r="C19" s="166">
        <f>B19/$B$28*100</f>
        <v>4.0816326530612246</v>
      </c>
      <c r="D19" s="161">
        <v>3</v>
      </c>
      <c r="E19" s="166">
        <f>D19/$D$28*100</f>
        <v>9.0909090909090917</v>
      </c>
      <c r="F19" s="160">
        <v>0</v>
      </c>
      <c r="G19" s="166">
        <f t="shared" ref="G19:G27" si="5">IFERROR(F19/$F$28*100,0)</f>
        <v>0</v>
      </c>
      <c r="H19" s="162">
        <f>SUM(B19,D19,F19)</f>
        <v>5</v>
      </c>
      <c r="I19" s="168">
        <f>H19/$H$28*100</f>
        <v>6.0975609756097562</v>
      </c>
      <c r="M19" s="66"/>
      <c r="N19" s="21"/>
      <c r="O19" s="22"/>
      <c r="P19" s="22"/>
      <c r="Q19" s="66"/>
    </row>
    <row r="20" spans="1:17" ht="16.5" thickTop="1" thickBot="1" x14ac:dyDescent="0.25">
      <c r="A20" s="26" t="s">
        <v>174</v>
      </c>
      <c r="B20" s="160">
        <v>31</v>
      </c>
      <c r="C20" s="166">
        <f t="shared" ref="C20:C27" si="6">B20/$B$28*100</f>
        <v>63.265306122448983</v>
      </c>
      <c r="D20" s="161">
        <v>12</v>
      </c>
      <c r="E20" s="166">
        <f t="shared" ref="E20:E27" si="7">D20/$D$28*100</f>
        <v>36.363636363636367</v>
      </c>
      <c r="F20" s="160">
        <v>0</v>
      </c>
      <c r="G20" s="166">
        <f t="shared" si="5"/>
        <v>0</v>
      </c>
      <c r="H20" s="162">
        <f t="shared" ref="H20:H27" si="8">SUM(B20,D20,F20)</f>
        <v>43</v>
      </c>
      <c r="I20" s="168">
        <f t="shared" ref="I20:I27" si="9">H20/$H$28*100</f>
        <v>52.439024390243901</v>
      </c>
      <c r="M20" s="66"/>
      <c r="N20" s="21"/>
      <c r="O20" s="22"/>
      <c r="P20" s="22"/>
      <c r="Q20" s="66"/>
    </row>
    <row r="21" spans="1:17" ht="16.5" thickTop="1" thickBot="1" x14ac:dyDescent="0.25">
      <c r="A21" s="26" t="s">
        <v>175</v>
      </c>
      <c r="B21" s="160">
        <v>3</v>
      </c>
      <c r="C21" s="166">
        <f t="shared" si="6"/>
        <v>6.1224489795918364</v>
      </c>
      <c r="D21" s="161">
        <v>2</v>
      </c>
      <c r="E21" s="166">
        <f t="shared" si="7"/>
        <v>6.0606060606060606</v>
      </c>
      <c r="F21" s="160">
        <v>0</v>
      </c>
      <c r="G21" s="166">
        <f t="shared" si="5"/>
        <v>0</v>
      </c>
      <c r="H21" s="162">
        <f t="shared" si="8"/>
        <v>5</v>
      </c>
      <c r="I21" s="168">
        <f t="shared" si="9"/>
        <v>6.0975609756097562</v>
      </c>
      <c r="M21" s="66"/>
      <c r="N21" s="21"/>
      <c r="O21" s="22"/>
      <c r="P21" s="22"/>
      <c r="Q21" s="66"/>
    </row>
    <row r="22" spans="1:17" ht="16.5" thickTop="1" thickBot="1" x14ac:dyDescent="0.25">
      <c r="A22" s="26" t="s">
        <v>176</v>
      </c>
      <c r="B22" s="160">
        <v>0</v>
      </c>
      <c r="C22" s="166">
        <f t="shared" si="6"/>
        <v>0</v>
      </c>
      <c r="D22" s="161">
        <v>1</v>
      </c>
      <c r="E22" s="166">
        <f t="shared" si="7"/>
        <v>3.0303030303030303</v>
      </c>
      <c r="F22" s="160">
        <v>0</v>
      </c>
      <c r="G22" s="166">
        <f t="shared" si="5"/>
        <v>0</v>
      </c>
      <c r="H22" s="162">
        <f t="shared" si="8"/>
        <v>1</v>
      </c>
      <c r="I22" s="168">
        <f t="shared" si="9"/>
        <v>1.2195121951219512</v>
      </c>
      <c r="M22" s="66"/>
      <c r="N22" s="21"/>
      <c r="O22" s="22"/>
      <c r="P22" s="22"/>
      <c r="Q22" s="66"/>
    </row>
    <row r="23" spans="1:17" ht="16.5" thickTop="1" thickBot="1" x14ac:dyDescent="0.25">
      <c r="A23" s="26" t="s">
        <v>177</v>
      </c>
      <c r="B23" s="160">
        <v>10</v>
      </c>
      <c r="C23" s="166">
        <f t="shared" si="6"/>
        <v>20.408163265306122</v>
      </c>
      <c r="D23" s="161">
        <v>14</v>
      </c>
      <c r="E23" s="166">
        <f t="shared" si="7"/>
        <v>42.424242424242422</v>
      </c>
      <c r="F23" s="160">
        <v>0</v>
      </c>
      <c r="G23" s="166">
        <f t="shared" si="5"/>
        <v>0</v>
      </c>
      <c r="H23" s="162">
        <f t="shared" si="8"/>
        <v>24</v>
      </c>
      <c r="I23" s="168">
        <f t="shared" si="9"/>
        <v>29.268292682926827</v>
      </c>
      <c r="M23" s="66"/>
      <c r="N23" s="21"/>
      <c r="O23" s="22"/>
      <c r="P23" s="22"/>
      <c r="Q23" s="66"/>
    </row>
    <row r="24" spans="1:17" ht="16.5" thickTop="1" thickBot="1" x14ac:dyDescent="0.25">
      <c r="A24" s="26" t="s">
        <v>178</v>
      </c>
      <c r="B24" s="160">
        <v>0</v>
      </c>
      <c r="C24" s="166">
        <f t="shared" si="6"/>
        <v>0</v>
      </c>
      <c r="D24" s="161">
        <v>0</v>
      </c>
      <c r="E24" s="166">
        <f t="shared" si="7"/>
        <v>0</v>
      </c>
      <c r="F24" s="160">
        <v>0</v>
      </c>
      <c r="G24" s="166">
        <f t="shared" si="5"/>
        <v>0</v>
      </c>
      <c r="H24" s="162">
        <f t="shared" si="8"/>
        <v>0</v>
      </c>
      <c r="I24" s="168">
        <f t="shared" si="9"/>
        <v>0</v>
      </c>
      <c r="M24" s="66"/>
      <c r="N24" s="21"/>
      <c r="O24" s="22"/>
      <c r="P24" s="22"/>
      <c r="Q24" s="66"/>
    </row>
    <row r="25" spans="1:17" ht="16.5" thickTop="1" thickBot="1" x14ac:dyDescent="0.25">
      <c r="A25" s="26" t="s">
        <v>179</v>
      </c>
      <c r="B25" s="160">
        <v>1</v>
      </c>
      <c r="C25" s="166">
        <f t="shared" si="6"/>
        <v>2.0408163265306123</v>
      </c>
      <c r="D25" s="161">
        <v>1</v>
      </c>
      <c r="E25" s="166">
        <f t="shared" si="7"/>
        <v>3.0303030303030303</v>
      </c>
      <c r="F25" s="160">
        <v>0</v>
      </c>
      <c r="G25" s="166">
        <f t="shared" si="5"/>
        <v>0</v>
      </c>
      <c r="H25" s="162">
        <f t="shared" si="8"/>
        <v>2</v>
      </c>
      <c r="I25" s="168">
        <f t="shared" si="9"/>
        <v>2.4390243902439024</v>
      </c>
      <c r="M25" s="66"/>
      <c r="N25" s="21"/>
      <c r="O25" s="22"/>
      <c r="P25" s="22"/>
      <c r="Q25" s="66"/>
    </row>
    <row r="26" spans="1:17" ht="16.5" thickTop="1" thickBot="1" x14ac:dyDescent="0.25">
      <c r="A26" s="26" t="s">
        <v>34</v>
      </c>
      <c r="B26" s="160">
        <v>1</v>
      </c>
      <c r="C26" s="166">
        <f t="shared" si="6"/>
        <v>2.0408163265306123</v>
      </c>
      <c r="D26" s="161">
        <v>0</v>
      </c>
      <c r="E26" s="166">
        <f t="shared" si="7"/>
        <v>0</v>
      </c>
      <c r="F26" s="160">
        <v>0</v>
      </c>
      <c r="G26" s="166">
        <f t="shared" si="5"/>
        <v>0</v>
      </c>
      <c r="H26" s="162">
        <f t="shared" si="8"/>
        <v>1</v>
      </c>
      <c r="I26" s="168">
        <f t="shared" si="9"/>
        <v>1.2195121951219512</v>
      </c>
      <c r="M26" s="66"/>
      <c r="N26" s="21"/>
      <c r="O26" s="22"/>
      <c r="P26" s="22"/>
      <c r="Q26" s="66"/>
    </row>
    <row r="27" spans="1:17" ht="16.5" thickTop="1" thickBot="1" x14ac:dyDescent="0.25">
      <c r="A27" s="26" t="s">
        <v>33</v>
      </c>
      <c r="B27" s="160">
        <v>1</v>
      </c>
      <c r="C27" s="166">
        <f t="shared" si="6"/>
        <v>2.0408163265306123</v>
      </c>
      <c r="D27" s="161">
        <v>0</v>
      </c>
      <c r="E27" s="166">
        <f t="shared" si="7"/>
        <v>0</v>
      </c>
      <c r="F27" s="160">
        <v>0</v>
      </c>
      <c r="G27" s="166">
        <f t="shared" si="5"/>
        <v>0</v>
      </c>
      <c r="H27" s="162">
        <f t="shared" si="8"/>
        <v>1</v>
      </c>
      <c r="I27" s="168">
        <f t="shared" si="9"/>
        <v>1.2195121951219512</v>
      </c>
      <c r="M27" s="66"/>
      <c r="N27" s="21"/>
      <c r="O27" s="22"/>
      <c r="P27" s="22"/>
      <c r="Q27" s="66"/>
    </row>
    <row r="28" spans="1:17" ht="20.25" customHeight="1" thickTop="1" thickBot="1" x14ac:dyDescent="0.25">
      <c r="A28" s="159" t="s">
        <v>40</v>
      </c>
      <c r="B28" s="163">
        <f t="shared" ref="B28:I28" si="10">SUM(B19:B27)</f>
        <v>49</v>
      </c>
      <c r="C28" s="167">
        <f t="shared" si="10"/>
        <v>100.00000000000001</v>
      </c>
      <c r="D28" s="163">
        <f t="shared" si="10"/>
        <v>33</v>
      </c>
      <c r="E28" s="167">
        <f t="shared" si="10"/>
        <v>100</v>
      </c>
      <c r="F28" s="163">
        <f t="shared" si="10"/>
        <v>0</v>
      </c>
      <c r="G28" s="167">
        <f t="shared" si="10"/>
        <v>0</v>
      </c>
      <c r="H28" s="165">
        <f t="shared" si="10"/>
        <v>82</v>
      </c>
      <c r="I28" s="169">
        <f t="shared" si="10"/>
        <v>99.999999999999986</v>
      </c>
      <c r="M28" s="66"/>
      <c r="N28" s="21"/>
      <c r="O28" s="22"/>
      <c r="P28" s="22"/>
      <c r="Q28" s="66"/>
    </row>
    <row r="29" spans="1:17" ht="16.5" thickTop="1" thickBot="1" x14ac:dyDescent="0.25">
      <c r="A29" s="69"/>
      <c r="B29" s="69"/>
      <c r="C29" s="97"/>
      <c r="D29" s="70"/>
      <c r="E29" s="97"/>
      <c r="F29" s="69"/>
      <c r="G29" s="97"/>
      <c r="H29" s="70"/>
      <c r="I29" s="97"/>
      <c r="M29" s="66"/>
      <c r="N29" s="21"/>
      <c r="O29" s="22"/>
      <c r="P29" s="22"/>
      <c r="Q29" s="66"/>
    </row>
    <row r="30" spans="1:17" ht="20.100000000000001" customHeight="1" thickTop="1" thickBot="1" x14ac:dyDescent="0.25">
      <c r="A30" s="19" t="s">
        <v>157</v>
      </c>
      <c r="B30" s="276" t="s">
        <v>38</v>
      </c>
      <c r="C30" s="278"/>
      <c r="D30" s="276" t="s">
        <v>39</v>
      </c>
      <c r="E30" s="278"/>
      <c r="F30" s="276" t="s">
        <v>208</v>
      </c>
      <c r="G30" s="278"/>
      <c r="H30" s="264" t="s">
        <v>40</v>
      </c>
      <c r="I30" s="265"/>
      <c r="L30" s="21"/>
      <c r="M30" s="22"/>
      <c r="N30" s="22"/>
      <c r="O30" s="66"/>
      <c r="P30" s="66"/>
      <c r="Q30" s="66"/>
    </row>
    <row r="31" spans="1:17" ht="16.5" thickTop="1" thickBot="1" x14ac:dyDescent="0.25">
      <c r="A31" s="54"/>
      <c r="B31" s="84" t="s">
        <v>171</v>
      </c>
      <c r="C31" s="84" t="s">
        <v>172</v>
      </c>
      <c r="D31" s="84" t="s">
        <v>171</v>
      </c>
      <c r="E31" s="84" t="s">
        <v>172</v>
      </c>
      <c r="F31" s="84" t="s">
        <v>171</v>
      </c>
      <c r="G31" s="84" t="s">
        <v>172</v>
      </c>
      <c r="H31" s="85" t="s">
        <v>171</v>
      </c>
      <c r="I31" s="85" t="s">
        <v>172</v>
      </c>
      <c r="L31" s="21"/>
      <c r="M31" s="22"/>
      <c r="N31" s="53"/>
      <c r="O31" s="53"/>
      <c r="P31" s="53"/>
      <c r="Q31" s="66"/>
    </row>
    <row r="32" spans="1:17" ht="16.5" thickTop="1" thickBot="1" x14ac:dyDescent="0.25">
      <c r="A32" s="26" t="s">
        <v>173</v>
      </c>
      <c r="B32" s="160">
        <v>0</v>
      </c>
      <c r="C32" s="166">
        <f>B32/$B$41*100</f>
        <v>0</v>
      </c>
      <c r="D32" s="161">
        <v>2</v>
      </c>
      <c r="E32" s="166">
        <f>D32/$D$41*100</f>
        <v>5.1282051282051277</v>
      </c>
      <c r="F32" s="160">
        <v>0</v>
      </c>
      <c r="G32" s="166">
        <f t="shared" ref="G32:G40" si="11">IFERROR(F32/$F$41*100,0)</f>
        <v>0</v>
      </c>
      <c r="H32" s="162">
        <f>SUM(B32,D32,F32)</f>
        <v>2</v>
      </c>
      <c r="I32" s="168">
        <f>H32/$H$41*100</f>
        <v>3.8461538461538463</v>
      </c>
      <c r="L32" s="21"/>
      <c r="M32" s="22"/>
      <c r="N32" s="21"/>
      <c r="O32" s="22"/>
      <c r="P32" s="22"/>
      <c r="Q32" s="66"/>
    </row>
    <row r="33" spans="1:17" ht="16.5" thickTop="1" thickBot="1" x14ac:dyDescent="0.25">
      <c r="A33" s="26" t="s">
        <v>174</v>
      </c>
      <c r="B33" s="160">
        <v>3</v>
      </c>
      <c r="C33" s="166">
        <f t="shared" ref="C33:C40" si="12">B33/$B$41*100</f>
        <v>23.076923076923077</v>
      </c>
      <c r="D33" s="161">
        <v>8</v>
      </c>
      <c r="E33" s="166">
        <f t="shared" ref="E33:E40" si="13">D33/$D$41*100</f>
        <v>20.512820512820511</v>
      </c>
      <c r="F33" s="160">
        <v>0</v>
      </c>
      <c r="G33" s="166">
        <f t="shared" si="11"/>
        <v>0</v>
      </c>
      <c r="H33" s="162">
        <f t="shared" ref="H33:H40" si="14">SUM(B33,D33,F33)</f>
        <v>11</v>
      </c>
      <c r="I33" s="168">
        <f t="shared" ref="I33:I40" si="15">H33/$H$41*100</f>
        <v>21.153846153846153</v>
      </c>
      <c r="L33" s="21"/>
      <c r="M33" s="22"/>
      <c r="N33" s="21"/>
      <c r="O33" s="22"/>
      <c r="P33" s="22"/>
      <c r="Q33" s="66"/>
    </row>
    <row r="34" spans="1:17" ht="16.5" thickTop="1" thickBot="1" x14ac:dyDescent="0.25">
      <c r="A34" s="26" t="s">
        <v>175</v>
      </c>
      <c r="B34" s="160">
        <v>2</v>
      </c>
      <c r="C34" s="166">
        <f t="shared" si="12"/>
        <v>15.384615384615385</v>
      </c>
      <c r="D34" s="161">
        <v>8</v>
      </c>
      <c r="E34" s="166">
        <f t="shared" si="13"/>
        <v>20.512820512820511</v>
      </c>
      <c r="F34" s="160">
        <v>0</v>
      </c>
      <c r="G34" s="166">
        <f t="shared" si="11"/>
        <v>0</v>
      </c>
      <c r="H34" s="162">
        <f t="shared" si="14"/>
        <v>10</v>
      </c>
      <c r="I34" s="168">
        <f t="shared" si="15"/>
        <v>19.230769230769234</v>
      </c>
      <c r="L34" s="21"/>
      <c r="M34" s="22"/>
      <c r="N34" s="21"/>
      <c r="O34" s="22"/>
      <c r="P34" s="22"/>
      <c r="Q34" s="66"/>
    </row>
    <row r="35" spans="1:17" ht="16.5" thickTop="1" thickBot="1" x14ac:dyDescent="0.25">
      <c r="A35" s="26" t="s">
        <v>176</v>
      </c>
      <c r="B35" s="160">
        <v>0</v>
      </c>
      <c r="C35" s="166">
        <f t="shared" si="12"/>
        <v>0</v>
      </c>
      <c r="D35" s="161">
        <v>0</v>
      </c>
      <c r="E35" s="166">
        <f t="shared" si="13"/>
        <v>0</v>
      </c>
      <c r="F35" s="160">
        <v>0</v>
      </c>
      <c r="G35" s="166">
        <f t="shared" si="11"/>
        <v>0</v>
      </c>
      <c r="H35" s="162">
        <f t="shared" si="14"/>
        <v>0</v>
      </c>
      <c r="I35" s="168">
        <f t="shared" si="15"/>
        <v>0</v>
      </c>
      <c r="L35" s="21"/>
      <c r="M35" s="22"/>
      <c r="N35" s="21"/>
      <c r="O35" s="22"/>
      <c r="P35" s="22"/>
      <c r="Q35" s="66"/>
    </row>
    <row r="36" spans="1:17" ht="16.5" thickTop="1" thickBot="1" x14ac:dyDescent="0.25">
      <c r="A36" s="26" t="s">
        <v>177</v>
      </c>
      <c r="B36" s="160">
        <v>4</v>
      </c>
      <c r="C36" s="166">
        <f t="shared" si="12"/>
        <v>30.76923076923077</v>
      </c>
      <c r="D36" s="161">
        <v>13</v>
      </c>
      <c r="E36" s="166">
        <f t="shared" si="13"/>
        <v>33.333333333333329</v>
      </c>
      <c r="F36" s="160">
        <v>0</v>
      </c>
      <c r="G36" s="166">
        <f t="shared" si="11"/>
        <v>0</v>
      </c>
      <c r="H36" s="162">
        <f t="shared" si="14"/>
        <v>17</v>
      </c>
      <c r="I36" s="168">
        <f t="shared" si="15"/>
        <v>32.692307692307693</v>
      </c>
      <c r="L36" s="21"/>
      <c r="M36" s="22"/>
      <c r="N36" s="21"/>
      <c r="O36" s="22"/>
      <c r="P36" s="22"/>
      <c r="Q36" s="66"/>
    </row>
    <row r="37" spans="1:17" ht="16.5" thickTop="1" thickBot="1" x14ac:dyDescent="0.25">
      <c r="A37" s="26" t="s">
        <v>178</v>
      </c>
      <c r="B37" s="160">
        <v>0</v>
      </c>
      <c r="C37" s="166">
        <f t="shared" si="12"/>
        <v>0</v>
      </c>
      <c r="D37" s="161">
        <v>0</v>
      </c>
      <c r="E37" s="166">
        <f t="shared" si="13"/>
        <v>0</v>
      </c>
      <c r="F37" s="160">
        <v>0</v>
      </c>
      <c r="G37" s="166">
        <f t="shared" si="11"/>
        <v>0</v>
      </c>
      <c r="H37" s="162">
        <f t="shared" si="14"/>
        <v>0</v>
      </c>
      <c r="I37" s="168">
        <f t="shared" si="15"/>
        <v>0</v>
      </c>
      <c r="L37" s="21"/>
      <c r="M37" s="22"/>
      <c r="N37" s="21"/>
      <c r="O37" s="22"/>
      <c r="P37" s="22"/>
      <c r="Q37" s="66"/>
    </row>
    <row r="38" spans="1:17" ht="16.5" thickTop="1" thickBot="1" x14ac:dyDescent="0.25">
      <c r="A38" s="26" t="s">
        <v>179</v>
      </c>
      <c r="B38" s="160">
        <v>0</v>
      </c>
      <c r="C38" s="166">
        <f t="shared" si="12"/>
        <v>0</v>
      </c>
      <c r="D38" s="161">
        <v>0</v>
      </c>
      <c r="E38" s="166">
        <f t="shared" si="13"/>
        <v>0</v>
      </c>
      <c r="F38" s="160">
        <v>0</v>
      </c>
      <c r="G38" s="166">
        <f t="shared" si="11"/>
        <v>0</v>
      </c>
      <c r="H38" s="162">
        <f t="shared" si="14"/>
        <v>0</v>
      </c>
      <c r="I38" s="168">
        <f t="shared" si="15"/>
        <v>0</v>
      </c>
      <c r="L38" s="21"/>
      <c r="M38" s="22"/>
      <c r="N38" s="21"/>
      <c r="O38" s="22"/>
      <c r="P38" s="22"/>
      <c r="Q38" s="66"/>
    </row>
    <row r="39" spans="1:17" ht="16.5" thickTop="1" thickBot="1" x14ac:dyDescent="0.25">
      <c r="A39" s="26" t="s">
        <v>34</v>
      </c>
      <c r="B39" s="160">
        <v>0</v>
      </c>
      <c r="C39" s="166">
        <f t="shared" si="12"/>
        <v>0</v>
      </c>
      <c r="D39" s="161">
        <v>0</v>
      </c>
      <c r="E39" s="166">
        <f t="shared" si="13"/>
        <v>0</v>
      </c>
      <c r="F39" s="160">
        <v>0</v>
      </c>
      <c r="G39" s="166">
        <f t="shared" si="11"/>
        <v>0</v>
      </c>
      <c r="H39" s="162">
        <f t="shared" si="14"/>
        <v>0</v>
      </c>
      <c r="I39" s="168">
        <f t="shared" si="15"/>
        <v>0</v>
      </c>
      <c r="L39" s="21"/>
      <c r="M39" s="22"/>
      <c r="N39" s="21"/>
      <c r="O39" s="22"/>
      <c r="P39" s="22"/>
      <c r="Q39" s="66"/>
    </row>
    <row r="40" spans="1:17" ht="16.5" thickTop="1" thickBot="1" x14ac:dyDescent="0.25">
      <c r="A40" s="26" t="s">
        <v>33</v>
      </c>
      <c r="B40" s="160">
        <v>4</v>
      </c>
      <c r="C40" s="166">
        <f t="shared" si="12"/>
        <v>30.76923076923077</v>
      </c>
      <c r="D40" s="161">
        <v>8</v>
      </c>
      <c r="E40" s="166">
        <f t="shared" si="13"/>
        <v>20.512820512820511</v>
      </c>
      <c r="F40" s="160">
        <v>0</v>
      </c>
      <c r="G40" s="166">
        <f t="shared" si="11"/>
        <v>0</v>
      </c>
      <c r="H40" s="162">
        <f t="shared" si="14"/>
        <v>12</v>
      </c>
      <c r="I40" s="168">
        <f t="shared" si="15"/>
        <v>23.076923076923077</v>
      </c>
      <c r="L40" s="21"/>
      <c r="M40" s="22"/>
      <c r="N40" s="21"/>
      <c r="O40" s="22"/>
      <c r="P40" s="22"/>
      <c r="Q40" s="66"/>
    </row>
    <row r="41" spans="1:17" ht="20.25" customHeight="1" thickTop="1" thickBot="1" x14ac:dyDescent="0.25">
      <c r="A41" s="159" t="s">
        <v>40</v>
      </c>
      <c r="B41" s="163">
        <f t="shared" ref="B41:I41" si="16">SUM(B32:B40)</f>
        <v>13</v>
      </c>
      <c r="C41" s="167">
        <f t="shared" si="16"/>
        <v>100</v>
      </c>
      <c r="D41" s="163">
        <f t="shared" si="16"/>
        <v>39</v>
      </c>
      <c r="E41" s="167">
        <f t="shared" si="16"/>
        <v>99.999999999999986</v>
      </c>
      <c r="F41" s="163">
        <f t="shared" si="16"/>
        <v>0</v>
      </c>
      <c r="G41" s="167">
        <f t="shared" si="16"/>
        <v>0</v>
      </c>
      <c r="H41" s="165">
        <f t="shared" si="16"/>
        <v>52</v>
      </c>
      <c r="I41" s="169">
        <f t="shared" si="16"/>
        <v>100.00000000000001</v>
      </c>
      <c r="L41" s="21"/>
      <c r="M41" s="22"/>
      <c r="N41" s="21"/>
      <c r="O41" s="22"/>
      <c r="P41" s="22"/>
      <c r="Q41" s="66"/>
    </row>
    <row r="42" spans="1:17" ht="16.5" thickTop="1" thickBot="1" x14ac:dyDescent="0.25">
      <c r="M42" s="66"/>
      <c r="N42" s="21"/>
      <c r="O42" s="22"/>
      <c r="P42" s="22"/>
      <c r="Q42" s="66"/>
    </row>
    <row r="43" spans="1:17" ht="20.100000000000001" customHeight="1" thickTop="1" thickBot="1" x14ac:dyDescent="0.25">
      <c r="A43" s="19" t="s">
        <v>158</v>
      </c>
      <c r="B43" s="276" t="s">
        <v>38</v>
      </c>
      <c r="C43" s="278"/>
      <c r="D43" s="276" t="s">
        <v>39</v>
      </c>
      <c r="E43" s="278"/>
      <c r="F43" s="276" t="s">
        <v>208</v>
      </c>
      <c r="G43" s="278"/>
      <c r="H43" s="264" t="s">
        <v>40</v>
      </c>
      <c r="I43" s="265"/>
      <c r="M43" s="66"/>
      <c r="N43" s="21"/>
      <c r="O43" s="22"/>
      <c r="P43" s="22"/>
      <c r="Q43" s="66"/>
    </row>
    <row r="44" spans="1:17" ht="16.5" thickTop="1" thickBot="1" x14ac:dyDescent="0.25">
      <c r="A44" s="54"/>
      <c r="B44" s="84" t="s">
        <v>171</v>
      </c>
      <c r="C44" s="84" t="s">
        <v>172</v>
      </c>
      <c r="D44" s="84" t="s">
        <v>171</v>
      </c>
      <c r="E44" s="84" t="s">
        <v>172</v>
      </c>
      <c r="F44" s="84" t="s">
        <v>171</v>
      </c>
      <c r="G44" s="84" t="s">
        <v>172</v>
      </c>
      <c r="H44" s="94" t="s">
        <v>171</v>
      </c>
      <c r="I44" s="94" t="s">
        <v>172</v>
      </c>
      <c r="M44" s="66"/>
      <c r="N44" s="21"/>
      <c r="O44" s="22"/>
      <c r="P44" s="22"/>
      <c r="Q44" s="66"/>
    </row>
    <row r="45" spans="1:17" ht="16.5" thickTop="1" thickBot="1" x14ac:dyDescent="0.25">
      <c r="A45" s="26" t="s">
        <v>173</v>
      </c>
      <c r="B45" s="160">
        <v>18</v>
      </c>
      <c r="C45" s="166">
        <f>B45/$B$54*100</f>
        <v>7.0866141732283463</v>
      </c>
      <c r="D45" s="161">
        <v>18</v>
      </c>
      <c r="E45" s="166">
        <f>D45/$D$54*100</f>
        <v>8.4905660377358494</v>
      </c>
      <c r="F45" s="160">
        <v>0</v>
      </c>
      <c r="G45" s="166">
        <f t="shared" ref="G45:G53" si="17">IFERROR(F45/$F$54*100,0)</f>
        <v>0</v>
      </c>
      <c r="H45" s="162">
        <f>SUM(B45,D45,F45)</f>
        <v>36</v>
      </c>
      <c r="I45" s="168">
        <f>H45/$H$54*100</f>
        <v>7.5789473684210531</v>
      </c>
      <c r="M45" s="66"/>
      <c r="N45" s="21"/>
      <c r="O45" s="22"/>
      <c r="P45" s="22"/>
      <c r="Q45" s="66"/>
    </row>
    <row r="46" spans="1:17" ht="16.5" thickTop="1" thickBot="1" x14ac:dyDescent="0.25">
      <c r="A46" s="26" t="s">
        <v>174</v>
      </c>
      <c r="B46" s="160">
        <v>143</v>
      </c>
      <c r="C46" s="166">
        <f t="shared" ref="C46:C53" si="18">B46/$B$54*100</f>
        <v>56.2992125984252</v>
      </c>
      <c r="D46" s="161">
        <v>85</v>
      </c>
      <c r="E46" s="166">
        <f t="shared" ref="E46:E53" si="19">D46/$D$54*100</f>
        <v>40.094339622641513</v>
      </c>
      <c r="F46" s="160">
        <v>0</v>
      </c>
      <c r="G46" s="166">
        <f t="shared" si="17"/>
        <v>0</v>
      </c>
      <c r="H46" s="162">
        <f t="shared" ref="H46:H53" si="20">SUM(B46,D46,F46)</f>
        <v>228</v>
      </c>
      <c r="I46" s="168">
        <f t="shared" ref="I46:I53" si="21">H46/$H$54*100</f>
        <v>48</v>
      </c>
      <c r="M46" s="66"/>
      <c r="N46" s="21"/>
      <c r="O46" s="22"/>
      <c r="P46" s="22"/>
      <c r="Q46" s="66"/>
    </row>
    <row r="47" spans="1:17" ht="16.5" thickTop="1" thickBot="1" x14ac:dyDescent="0.25">
      <c r="A47" s="26" t="s">
        <v>175</v>
      </c>
      <c r="B47" s="160">
        <v>9</v>
      </c>
      <c r="C47" s="166">
        <f t="shared" si="18"/>
        <v>3.5433070866141732</v>
      </c>
      <c r="D47" s="161">
        <v>14</v>
      </c>
      <c r="E47" s="166">
        <f t="shared" si="19"/>
        <v>6.6037735849056602</v>
      </c>
      <c r="F47" s="160">
        <v>0</v>
      </c>
      <c r="G47" s="166">
        <f t="shared" si="17"/>
        <v>0</v>
      </c>
      <c r="H47" s="162">
        <f t="shared" si="20"/>
        <v>23</v>
      </c>
      <c r="I47" s="168">
        <f t="shared" si="21"/>
        <v>4.8421052631578947</v>
      </c>
      <c r="M47" s="66"/>
      <c r="N47" s="21"/>
      <c r="O47" s="22"/>
      <c r="P47" s="22"/>
      <c r="Q47" s="66"/>
    </row>
    <row r="48" spans="1:17" ht="16.5" thickTop="1" thickBot="1" x14ac:dyDescent="0.25">
      <c r="A48" s="26" t="s">
        <v>176</v>
      </c>
      <c r="B48" s="160">
        <v>0</v>
      </c>
      <c r="C48" s="166">
        <f t="shared" si="18"/>
        <v>0</v>
      </c>
      <c r="D48" s="161">
        <v>1</v>
      </c>
      <c r="E48" s="166">
        <f t="shared" si="19"/>
        <v>0.47169811320754718</v>
      </c>
      <c r="F48" s="160">
        <v>0</v>
      </c>
      <c r="G48" s="166">
        <f t="shared" si="17"/>
        <v>0</v>
      </c>
      <c r="H48" s="162">
        <f t="shared" si="20"/>
        <v>1</v>
      </c>
      <c r="I48" s="168">
        <f t="shared" si="21"/>
        <v>0.21052631578947367</v>
      </c>
      <c r="M48" s="66"/>
      <c r="N48" s="21"/>
      <c r="O48" s="22"/>
      <c r="P48" s="22"/>
      <c r="Q48" s="66"/>
    </row>
    <row r="49" spans="1:17" ht="16.5" thickTop="1" thickBot="1" x14ac:dyDescent="0.25">
      <c r="A49" s="26" t="s">
        <v>177</v>
      </c>
      <c r="B49" s="160">
        <v>71</v>
      </c>
      <c r="C49" s="166">
        <f t="shared" si="18"/>
        <v>27.952755905511811</v>
      </c>
      <c r="D49" s="161">
        <v>72</v>
      </c>
      <c r="E49" s="166">
        <f t="shared" si="19"/>
        <v>33.962264150943398</v>
      </c>
      <c r="F49" s="160">
        <v>0</v>
      </c>
      <c r="G49" s="166">
        <f t="shared" si="17"/>
        <v>0</v>
      </c>
      <c r="H49" s="162">
        <f t="shared" si="20"/>
        <v>143</v>
      </c>
      <c r="I49" s="168">
        <f t="shared" si="21"/>
        <v>30.105263157894736</v>
      </c>
      <c r="M49" s="66"/>
      <c r="N49" s="21"/>
      <c r="O49" s="22"/>
      <c r="P49" s="22"/>
      <c r="Q49" s="66"/>
    </row>
    <row r="50" spans="1:17" ht="16.5" thickTop="1" thickBot="1" x14ac:dyDescent="0.25">
      <c r="A50" s="26" t="s">
        <v>178</v>
      </c>
      <c r="B50" s="160">
        <v>1</v>
      </c>
      <c r="C50" s="166">
        <f t="shared" si="18"/>
        <v>0.39370078740157477</v>
      </c>
      <c r="D50" s="161">
        <v>0</v>
      </c>
      <c r="E50" s="166">
        <f t="shared" si="19"/>
        <v>0</v>
      </c>
      <c r="F50" s="160">
        <v>0</v>
      </c>
      <c r="G50" s="166">
        <f t="shared" si="17"/>
        <v>0</v>
      </c>
      <c r="H50" s="162">
        <f t="shared" si="20"/>
        <v>1</v>
      </c>
      <c r="I50" s="168">
        <f t="shared" si="21"/>
        <v>0.21052631578947367</v>
      </c>
      <c r="M50" s="66"/>
      <c r="N50" s="21"/>
      <c r="O50" s="22"/>
      <c r="P50" s="22"/>
      <c r="Q50" s="66"/>
    </row>
    <row r="51" spans="1:17" ht="16.5" thickTop="1" thickBot="1" x14ac:dyDescent="0.25">
      <c r="A51" s="26" t="s">
        <v>179</v>
      </c>
      <c r="B51" s="160">
        <v>3</v>
      </c>
      <c r="C51" s="166">
        <f t="shared" si="18"/>
        <v>1.1811023622047243</v>
      </c>
      <c r="D51" s="161">
        <v>4</v>
      </c>
      <c r="E51" s="166">
        <f t="shared" si="19"/>
        <v>1.8867924528301887</v>
      </c>
      <c r="F51" s="160">
        <v>0</v>
      </c>
      <c r="G51" s="166">
        <f t="shared" si="17"/>
        <v>0</v>
      </c>
      <c r="H51" s="162">
        <f t="shared" si="20"/>
        <v>7</v>
      </c>
      <c r="I51" s="168">
        <f t="shared" si="21"/>
        <v>1.4736842105263157</v>
      </c>
      <c r="M51" s="66"/>
      <c r="N51" s="21"/>
      <c r="O51" s="22"/>
      <c r="P51" s="22"/>
      <c r="Q51" s="66"/>
    </row>
    <row r="52" spans="1:17" ht="16.5" thickTop="1" thickBot="1" x14ac:dyDescent="0.25">
      <c r="A52" s="26" t="s">
        <v>34</v>
      </c>
      <c r="B52" s="160">
        <v>2</v>
      </c>
      <c r="C52" s="166">
        <f t="shared" si="18"/>
        <v>0.78740157480314954</v>
      </c>
      <c r="D52" s="161">
        <v>1</v>
      </c>
      <c r="E52" s="166">
        <f t="shared" si="19"/>
        <v>0.47169811320754718</v>
      </c>
      <c r="F52" s="160">
        <v>9</v>
      </c>
      <c r="G52" s="166">
        <f t="shared" si="17"/>
        <v>100</v>
      </c>
      <c r="H52" s="162">
        <f t="shared" si="20"/>
        <v>12</v>
      </c>
      <c r="I52" s="168">
        <f t="shared" si="21"/>
        <v>2.5263157894736841</v>
      </c>
      <c r="M52" s="66"/>
      <c r="N52" s="21"/>
      <c r="O52" s="22"/>
      <c r="P52" s="22"/>
      <c r="Q52" s="66"/>
    </row>
    <row r="53" spans="1:17" ht="16.5" thickTop="1" thickBot="1" x14ac:dyDescent="0.25">
      <c r="A53" s="26" t="s">
        <v>33</v>
      </c>
      <c r="B53" s="160">
        <v>7</v>
      </c>
      <c r="C53" s="166">
        <f t="shared" si="18"/>
        <v>2.7559055118110236</v>
      </c>
      <c r="D53" s="161">
        <v>17</v>
      </c>
      <c r="E53" s="166">
        <f t="shared" si="19"/>
        <v>8.0188679245283012</v>
      </c>
      <c r="F53" s="160">
        <v>0</v>
      </c>
      <c r="G53" s="166">
        <f t="shared" si="17"/>
        <v>0</v>
      </c>
      <c r="H53" s="162">
        <f t="shared" si="20"/>
        <v>24</v>
      </c>
      <c r="I53" s="168">
        <f t="shared" si="21"/>
        <v>5.0526315789473681</v>
      </c>
      <c r="M53" s="66"/>
      <c r="N53" s="21"/>
      <c r="O53" s="22"/>
      <c r="P53" s="22"/>
      <c r="Q53" s="66"/>
    </row>
    <row r="54" spans="1:17" ht="20.25" customHeight="1" thickTop="1" thickBot="1" x14ac:dyDescent="0.25">
      <c r="A54" s="159" t="s">
        <v>40</v>
      </c>
      <c r="B54" s="163">
        <f t="shared" ref="B54:I54" si="22">SUM(B45:B53)</f>
        <v>254</v>
      </c>
      <c r="C54" s="167">
        <f t="shared" si="22"/>
        <v>100</v>
      </c>
      <c r="D54" s="163">
        <f t="shared" si="22"/>
        <v>212</v>
      </c>
      <c r="E54" s="167">
        <f t="shared" si="22"/>
        <v>100</v>
      </c>
      <c r="F54" s="163">
        <f t="shared" si="22"/>
        <v>9</v>
      </c>
      <c r="G54" s="167">
        <f t="shared" si="22"/>
        <v>100</v>
      </c>
      <c r="H54" s="165">
        <f t="shared" si="22"/>
        <v>475</v>
      </c>
      <c r="I54" s="169">
        <f t="shared" si="22"/>
        <v>100.00000000000001</v>
      </c>
      <c r="M54" s="66"/>
      <c r="N54" s="21"/>
      <c r="O54" s="22"/>
      <c r="P54" s="22"/>
      <c r="Q54" s="66"/>
    </row>
    <row r="55" spans="1:17" ht="15.75" thickTop="1" thickBot="1" x14ac:dyDescent="0.25"/>
    <row r="56" spans="1:17" ht="20.100000000000001" customHeight="1" thickTop="1" thickBot="1" x14ac:dyDescent="0.25">
      <c r="A56" s="19" t="s">
        <v>159</v>
      </c>
      <c r="B56" s="276" t="s">
        <v>38</v>
      </c>
      <c r="C56" s="278"/>
      <c r="D56" s="276" t="s">
        <v>39</v>
      </c>
      <c r="E56" s="278"/>
      <c r="F56" s="276" t="s">
        <v>208</v>
      </c>
      <c r="G56" s="278"/>
      <c r="H56" s="264" t="s">
        <v>40</v>
      </c>
      <c r="I56" s="265"/>
      <c r="L56" s="21"/>
      <c r="M56" s="22"/>
      <c r="N56" s="22"/>
      <c r="O56" s="66"/>
      <c r="P56" s="66"/>
      <c r="Q56" s="66"/>
    </row>
    <row r="57" spans="1:17" ht="16.5" thickTop="1" thickBot="1" x14ac:dyDescent="0.25">
      <c r="A57" s="54"/>
      <c r="B57" s="84" t="s">
        <v>171</v>
      </c>
      <c r="C57" s="84" t="s">
        <v>172</v>
      </c>
      <c r="D57" s="84" t="s">
        <v>171</v>
      </c>
      <c r="E57" s="84" t="s">
        <v>172</v>
      </c>
      <c r="F57" s="84" t="s">
        <v>171</v>
      </c>
      <c r="G57" s="84" t="s">
        <v>172</v>
      </c>
      <c r="H57" s="85" t="s">
        <v>171</v>
      </c>
      <c r="I57" s="85" t="s">
        <v>172</v>
      </c>
      <c r="L57" s="21"/>
      <c r="M57" s="22"/>
      <c r="N57" s="53"/>
      <c r="O57" s="53"/>
      <c r="P57" s="53"/>
      <c r="Q57" s="66"/>
    </row>
    <row r="58" spans="1:17" ht="16.5" thickTop="1" thickBot="1" x14ac:dyDescent="0.25">
      <c r="A58" s="26" t="s">
        <v>173</v>
      </c>
      <c r="B58" s="160">
        <v>52</v>
      </c>
      <c r="C58" s="86">
        <f>B58/$B$67*100</f>
        <v>9.5412844036697244</v>
      </c>
      <c r="D58" s="87">
        <v>74</v>
      </c>
      <c r="E58" s="86">
        <f>D58/$D$67*100</f>
        <v>10.818713450292398</v>
      </c>
      <c r="F58" s="160">
        <v>0</v>
      </c>
      <c r="G58" s="166">
        <f>IFERROR(F58/$F$67*100,0)</f>
        <v>0</v>
      </c>
      <c r="H58" s="88">
        <f>SUM(B58,D58,F58)</f>
        <v>126</v>
      </c>
      <c r="I58" s="89">
        <f>H58/$H$67*100</f>
        <v>10.252237591537835</v>
      </c>
      <c r="L58" s="21"/>
      <c r="M58" s="22"/>
      <c r="N58" s="21"/>
      <c r="O58" s="22"/>
      <c r="P58" s="22"/>
      <c r="Q58" s="66"/>
    </row>
    <row r="59" spans="1:17" ht="16.5" thickTop="1" thickBot="1" x14ac:dyDescent="0.25">
      <c r="A59" s="26" t="s">
        <v>174</v>
      </c>
      <c r="B59" s="160">
        <v>293</v>
      </c>
      <c r="C59" s="86">
        <f t="shared" ref="C59:C66" si="23">B59/$B$67*100</f>
        <v>53.761467889908253</v>
      </c>
      <c r="D59" s="87">
        <v>307</v>
      </c>
      <c r="E59" s="86">
        <f t="shared" ref="E59:E66" si="24">D59/$D$67*100</f>
        <v>44.883040935672511</v>
      </c>
      <c r="F59" s="160">
        <v>0</v>
      </c>
      <c r="G59" s="166">
        <f t="shared" ref="G59:G66" si="25">IFERROR(F59/$F$67*100,0)</f>
        <v>0</v>
      </c>
      <c r="H59" s="88">
        <f t="shared" ref="H59:H66" si="26">SUM(B59,D59,F59)</f>
        <v>600</v>
      </c>
      <c r="I59" s="89">
        <f t="shared" ref="I59:I66" si="27">H59/$H$67*100</f>
        <v>48.820179007323027</v>
      </c>
      <c r="L59" s="21"/>
      <c r="M59" s="22"/>
      <c r="N59" s="21"/>
      <c r="O59" s="22"/>
      <c r="P59" s="22"/>
      <c r="Q59" s="66"/>
    </row>
    <row r="60" spans="1:17" ht="16.5" thickTop="1" thickBot="1" x14ac:dyDescent="0.25">
      <c r="A60" s="26" t="s">
        <v>175</v>
      </c>
      <c r="B60" s="160">
        <v>36</v>
      </c>
      <c r="C60" s="86">
        <f t="shared" si="23"/>
        <v>6.6055045871559637</v>
      </c>
      <c r="D60" s="87">
        <v>66</v>
      </c>
      <c r="E60" s="86">
        <f t="shared" si="24"/>
        <v>9.6491228070175428</v>
      </c>
      <c r="F60" s="160">
        <v>0</v>
      </c>
      <c r="G60" s="166">
        <f t="shared" si="25"/>
        <v>0</v>
      </c>
      <c r="H60" s="88">
        <f t="shared" si="26"/>
        <v>102</v>
      </c>
      <c r="I60" s="89">
        <f t="shared" si="27"/>
        <v>8.2994304312449145</v>
      </c>
      <c r="L60" s="21"/>
      <c r="M60" s="22"/>
      <c r="N60" s="21"/>
      <c r="O60" s="22"/>
      <c r="P60" s="22"/>
      <c r="Q60" s="66"/>
    </row>
    <row r="61" spans="1:17" ht="16.5" thickTop="1" thickBot="1" x14ac:dyDescent="0.25">
      <c r="A61" s="26" t="s">
        <v>176</v>
      </c>
      <c r="B61" s="160">
        <v>1</v>
      </c>
      <c r="C61" s="86">
        <f t="shared" si="23"/>
        <v>0.1834862385321101</v>
      </c>
      <c r="D61" s="87">
        <v>3</v>
      </c>
      <c r="E61" s="86">
        <f t="shared" si="24"/>
        <v>0.43859649122807015</v>
      </c>
      <c r="F61" s="160">
        <v>0</v>
      </c>
      <c r="G61" s="166">
        <f t="shared" si="25"/>
        <v>0</v>
      </c>
      <c r="H61" s="88">
        <f t="shared" si="26"/>
        <v>4</v>
      </c>
      <c r="I61" s="89">
        <f t="shared" si="27"/>
        <v>0.32546786004882017</v>
      </c>
      <c r="L61" s="21"/>
      <c r="M61" s="22"/>
      <c r="N61" s="21"/>
      <c r="O61" s="22"/>
      <c r="P61" s="22"/>
      <c r="Q61" s="66"/>
    </row>
    <row r="62" spans="1:17" ht="16.5" thickTop="1" thickBot="1" x14ac:dyDescent="0.25">
      <c r="A62" s="26" t="s">
        <v>177</v>
      </c>
      <c r="B62" s="160">
        <v>131</v>
      </c>
      <c r="C62" s="86">
        <f t="shared" si="23"/>
        <v>24.036697247706424</v>
      </c>
      <c r="D62" s="87">
        <v>209</v>
      </c>
      <c r="E62" s="86">
        <f t="shared" si="24"/>
        <v>30.555555555555557</v>
      </c>
      <c r="F62" s="160">
        <v>0</v>
      </c>
      <c r="G62" s="166">
        <f t="shared" si="25"/>
        <v>0</v>
      </c>
      <c r="H62" s="88">
        <f t="shared" si="26"/>
        <v>340</v>
      </c>
      <c r="I62" s="89">
        <f t="shared" si="27"/>
        <v>27.664768104149719</v>
      </c>
      <c r="L62" s="21"/>
      <c r="M62" s="22"/>
      <c r="N62" s="21"/>
      <c r="O62" s="22"/>
      <c r="P62" s="22"/>
      <c r="Q62" s="66"/>
    </row>
    <row r="63" spans="1:17" ht="16.5" thickTop="1" thickBot="1" x14ac:dyDescent="0.25">
      <c r="A63" s="26" t="s">
        <v>178</v>
      </c>
      <c r="B63" s="160">
        <v>0</v>
      </c>
      <c r="C63" s="86">
        <f t="shared" si="23"/>
        <v>0</v>
      </c>
      <c r="D63" s="87">
        <v>3</v>
      </c>
      <c r="E63" s="86">
        <f t="shared" si="24"/>
        <v>0.43859649122807015</v>
      </c>
      <c r="F63" s="160">
        <v>0</v>
      </c>
      <c r="G63" s="166">
        <f t="shared" si="25"/>
        <v>0</v>
      </c>
      <c r="H63" s="88">
        <f t="shared" si="26"/>
        <v>3</v>
      </c>
      <c r="I63" s="89">
        <f t="shared" si="27"/>
        <v>0.24410089503661514</v>
      </c>
      <c r="L63" s="21"/>
      <c r="M63" s="22"/>
      <c r="N63" s="21"/>
      <c r="O63" s="22"/>
      <c r="P63" s="22"/>
      <c r="Q63" s="66"/>
    </row>
    <row r="64" spans="1:17" ht="16.5" thickTop="1" thickBot="1" x14ac:dyDescent="0.25">
      <c r="A64" s="26" t="s">
        <v>179</v>
      </c>
      <c r="B64" s="160">
        <v>12</v>
      </c>
      <c r="C64" s="86">
        <f t="shared" si="23"/>
        <v>2.2018348623853212</v>
      </c>
      <c r="D64" s="87">
        <v>11</v>
      </c>
      <c r="E64" s="86">
        <f t="shared" si="24"/>
        <v>1.6081871345029239</v>
      </c>
      <c r="F64" s="160">
        <v>0</v>
      </c>
      <c r="G64" s="166">
        <f t="shared" si="25"/>
        <v>0</v>
      </c>
      <c r="H64" s="88">
        <f t="shared" si="26"/>
        <v>23</v>
      </c>
      <c r="I64" s="89">
        <f t="shared" si="27"/>
        <v>1.8714401952807163</v>
      </c>
      <c r="L64" s="21"/>
      <c r="M64" s="22"/>
      <c r="N64" s="21"/>
      <c r="O64" s="22"/>
      <c r="P64" s="22"/>
      <c r="Q64" s="66"/>
    </row>
    <row r="65" spans="1:17" ht="16.5" thickTop="1" thickBot="1" x14ac:dyDescent="0.25">
      <c r="A65" s="26" t="s">
        <v>34</v>
      </c>
      <c r="B65" s="160">
        <v>9</v>
      </c>
      <c r="C65" s="86">
        <f t="shared" si="23"/>
        <v>1.6513761467889909</v>
      </c>
      <c r="D65" s="87">
        <v>7</v>
      </c>
      <c r="E65" s="86">
        <f t="shared" si="24"/>
        <v>1.0233918128654971</v>
      </c>
      <c r="F65" s="160">
        <v>0</v>
      </c>
      <c r="G65" s="166">
        <f t="shared" si="25"/>
        <v>0</v>
      </c>
      <c r="H65" s="88">
        <f t="shared" si="26"/>
        <v>16</v>
      </c>
      <c r="I65" s="89">
        <f t="shared" si="27"/>
        <v>1.3018714401952807</v>
      </c>
      <c r="L65" s="21"/>
      <c r="M65" s="22"/>
      <c r="N65" s="21"/>
      <c r="O65" s="22"/>
      <c r="P65" s="22"/>
      <c r="Q65" s="66"/>
    </row>
    <row r="66" spans="1:17" ht="16.5" thickTop="1" thickBot="1" x14ac:dyDescent="0.25">
      <c r="A66" s="26" t="s">
        <v>33</v>
      </c>
      <c r="B66" s="160">
        <v>11</v>
      </c>
      <c r="C66" s="86">
        <f t="shared" si="23"/>
        <v>2.0183486238532113</v>
      </c>
      <c r="D66" s="87">
        <v>4</v>
      </c>
      <c r="E66" s="86">
        <f t="shared" si="24"/>
        <v>0.58479532163742687</v>
      </c>
      <c r="F66" s="160">
        <v>0</v>
      </c>
      <c r="G66" s="166">
        <f t="shared" si="25"/>
        <v>0</v>
      </c>
      <c r="H66" s="88">
        <f t="shared" si="26"/>
        <v>15</v>
      </c>
      <c r="I66" s="89">
        <f t="shared" si="27"/>
        <v>1.2205044751830758</v>
      </c>
      <c r="L66" s="21"/>
      <c r="M66" s="22"/>
      <c r="N66" s="21"/>
      <c r="O66" s="22"/>
      <c r="P66" s="22"/>
      <c r="Q66" s="66"/>
    </row>
    <row r="67" spans="1:17" ht="20.25" customHeight="1" thickTop="1" thickBot="1" x14ac:dyDescent="0.25">
      <c r="A67" s="159" t="s">
        <v>40</v>
      </c>
      <c r="B67" s="163">
        <f t="shared" ref="B67:I67" si="28">SUM(B58:B66)</f>
        <v>545</v>
      </c>
      <c r="C67" s="90">
        <f t="shared" si="28"/>
        <v>100.00000000000001</v>
      </c>
      <c r="D67" s="91">
        <f t="shared" si="28"/>
        <v>684</v>
      </c>
      <c r="E67" s="90">
        <f t="shared" si="28"/>
        <v>100</v>
      </c>
      <c r="F67" s="163">
        <f t="shared" si="28"/>
        <v>0</v>
      </c>
      <c r="G67" s="167">
        <f t="shared" si="28"/>
        <v>0</v>
      </c>
      <c r="H67" s="92">
        <f t="shared" si="28"/>
        <v>1229</v>
      </c>
      <c r="I67" s="93">
        <f t="shared" si="28"/>
        <v>100</v>
      </c>
      <c r="L67" s="21"/>
      <c r="M67" s="22"/>
      <c r="N67" s="21"/>
      <c r="O67" s="22"/>
      <c r="P67" s="22"/>
      <c r="Q67" s="66"/>
    </row>
    <row r="68" spans="1:17" ht="16.5" thickTop="1" thickBot="1" x14ac:dyDescent="0.25">
      <c r="M68" s="66"/>
      <c r="N68" s="21"/>
      <c r="O68" s="22"/>
      <c r="P68" s="22"/>
      <c r="Q68" s="66"/>
    </row>
    <row r="69" spans="1:17" ht="20.100000000000001" customHeight="1" thickTop="1" thickBot="1" x14ac:dyDescent="0.25">
      <c r="A69" s="19" t="s">
        <v>160</v>
      </c>
      <c r="B69" s="276" t="s">
        <v>38</v>
      </c>
      <c r="C69" s="278"/>
      <c r="D69" s="276" t="s">
        <v>39</v>
      </c>
      <c r="E69" s="278"/>
      <c r="F69" s="276" t="s">
        <v>208</v>
      </c>
      <c r="G69" s="278"/>
      <c r="H69" s="264" t="s">
        <v>40</v>
      </c>
      <c r="I69" s="265"/>
      <c r="M69" s="66"/>
      <c r="N69" s="21"/>
      <c r="O69" s="22"/>
      <c r="P69" s="22"/>
      <c r="Q69" s="66"/>
    </row>
    <row r="70" spans="1:17" ht="16.5" thickTop="1" thickBot="1" x14ac:dyDescent="0.25">
      <c r="A70" s="54"/>
      <c r="B70" s="84" t="s">
        <v>171</v>
      </c>
      <c r="C70" s="84" t="s">
        <v>172</v>
      </c>
      <c r="D70" s="84" t="s">
        <v>171</v>
      </c>
      <c r="E70" s="84" t="s">
        <v>172</v>
      </c>
      <c r="F70" s="84" t="s">
        <v>171</v>
      </c>
      <c r="G70" s="84" t="s">
        <v>172</v>
      </c>
      <c r="H70" s="94" t="s">
        <v>171</v>
      </c>
      <c r="I70" s="94" t="s">
        <v>172</v>
      </c>
      <c r="M70" s="66"/>
      <c r="N70" s="21"/>
      <c r="O70" s="22"/>
      <c r="P70" s="22"/>
      <c r="Q70" s="66"/>
    </row>
    <row r="71" spans="1:17" ht="16.5" thickTop="1" thickBot="1" x14ac:dyDescent="0.25">
      <c r="A71" s="26" t="s">
        <v>173</v>
      </c>
      <c r="B71" s="160">
        <v>0</v>
      </c>
      <c r="C71" s="86">
        <f>B71/$B$80*100</f>
        <v>0</v>
      </c>
      <c r="D71" s="87">
        <v>2</v>
      </c>
      <c r="E71" s="86">
        <f>D71/$D$80*100</f>
        <v>6.4516129032258061</v>
      </c>
      <c r="F71" s="160">
        <v>0</v>
      </c>
      <c r="G71" s="166">
        <f t="shared" ref="G71:G79" si="29">IFERROR(F71/$F$80*100,0)</f>
        <v>0</v>
      </c>
      <c r="H71" s="162">
        <f>SUM(B71,D71,F71)</f>
        <v>2</v>
      </c>
      <c r="I71" s="168">
        <f>H71/$H$80*100</f>
        <v>4.3478260869565215</v>
      </c>
      <c r="M71" s="66"/>
      <c r="N71" s="21"/>
      <c r="O71" s="22"/>
      <c r="P71" s="22"/>
      <c r="Q71" s="66"/>
    </row>
    <row r="72" spans="1:17" ht="16.5" thickTop="1" thickBot="1" x14ac:dyDescent="0.25">
      <c r="A72" s="26" t="s">
        <v>174</v>
      </c>
      <c r="B72" s="160">
        <v>7</v>
      </c>
      <c r="C72" s="86">
        <f t="shared" ref="C72:C79" si="30">B72/$B$80*100</f>
        <v>46.666666666666664</v>
      </c>
      <c r="D72" s="87">
        <v>13</v>
      </c>
      <c r="E72" s="86">
        <f t="shared" ref="E72:E79" si="31">D72/$D$80*100</f>
        <v>41.935483870967744</v>
      </c>
      <c r="F72" s="160">
        <v>0</v>
      </c>
      <c r="G72" s="166">
        <f t="shared" si="29"/>
        <v>0</v>
      </c>
      <c r="H72" s="162">
        <f t="shared" ref="H72:H79" si="32">SUM(B72,D72,F72)</f>
        <v>20</v>
      </c>
      <c r="I72" s="168">
        <f t="shared" ref="I72:I79" si="33">H72/$H$80*100</f>
        <v>43.478260869565219</v>
      </c>
      <c r="M72" s="66"/>
      <c r="N72" s="21"/>
      <c r="O72" s="22"/>
      <c r="P72" s="22"/>
      <c r="Q72" s="66"/>
    </row>
    <row r="73" spans="1:17" ht="16.5" thickTop="1" thickBot="1" x14ac:dyDescent="0.25">
      <c r="A73" s="26" t="s">
        <v>175</v>
      </c>
      <c r="B73" s="160">
        <v>1</v>
      </c>
      <c r="C73" s="86">
        <f t="shared" si="30"/>
        <v>6.666666666666667</v>
      </c>
      <c r="D73" s="87">
        <v>0</v>
      </c>
      <c r="E73" s="86">
        <f t="shared" si="31"/>
        <v>0</v>
      </c>
      <c r="F73" s="160">
        <v>0</v>
      </c>
      <c r="G73" s="166">
        <f t="shared" si="29"/>
        <v>0</v>
      </c>
      <c r="H73" s="162">
        <f t="shared" si="32"/>
        <v>1</v>
      </c>
      <c r="I73" s="168">
        <f t="shared" si="33"/>
        <v>2.1739130434782608</v>
      </c>
      <c r="M73" s="66"/>
      <c r="N73" s="21"/>
      <c r="O73" s="22"/>
      <c r="P73" s="22"/>
      <c r="Q73" s="66"/>
    </row>
    <row r="74" spans="1:17" ht="16.5" thickTop="1" thickBot="1" x14ac:dyDescent="0.25">
      <c r="A74" s="26" t="s">
        <v>176</v>
      </c>
      <c r="B74" s="160">
        <v>0</v>
      </c>
      <c r="C74" s="86">
        <f t="shared" si="30"/>
        <v>0</v>
      </c>
      <c r="D74" s="87">
        <v>0</v>
      </c>
      <c r="E74" s="86">
        <f t="shared" si="31"/>
        <v>0</v>
      </c>
      <c r="F74" s="160">
        <v>0</v>
      </c>
      <c r="G74" s="166">
        <f t="shared" si="29"/>
        <v>0</v>
      </c>
      <c r="H74" s="162">
        <f t="shared" si="32"/>
        <v>0</v>
      </c>
      <c r="I74" s="168">
        <f t="shared" si="33"/>
        <v>0</v>
      </c>
      <c r="M74" s="66"/>
      <c r="N74" s="21"/>
      <c r="O74" s="22"/>
      <c r="P74" s="22"/>
      <c r="Q74" s="66"/>
    </row>
    <row r="75" spans="1:17" ht="16.5" thickTop="1" thickBot="1" x14ac:dyDescent="0.25">
      <c r="A75" s="26" t="s">
        <v>177</v>
      </c>
      <c r="B75" s="160">
        <v>4</v>
      </c>
      <c r="C75" s="86">
        <f t="shared" si="30"/>
        <v>26.666666666666668</v>
      </c>
      <c r="D75" s="87">
        <v>6</v>
      </c>
      <c r="E75" s="86">
        <f t="shared" si="31"/>
        <v>19.35483870967742</v>
      </c>
      <c r="F75" s="160">
        <v>0</v>
      </c>
      <c r="G75" s="166">
        <f t="shared" si="29"/>
        <v>0</v>
      </c>
      <c r="H75" s="162">
        <f t="shared" si="32"/>
        <v>10</v>
      </c>
      <c r="I75" s="168">
        <f t="shared" si="33"/>
        <v>21.739130434782609</v>
      </c>
      <c r="M75" s="66"/>
      <c r="N75" s="21"/>
      <c r="O75" s="22"/>
      <c r="P75" s="22"/>
      <c r="Q75" s="66"/>
    </row>
    <row r="76" spans="1:17" ht="16.5" thickTop="1" thickBot="1" x14ac:dyDescent="0.25">
      <c r="A76" s="26" t="s">
        <v>178</v>
      </c>
      <c r="B76" s="160">
        <v>0</v>
      </c>
      <c r="C76" s="86">
        <f t="shared" si="30"/>
        <v>0</v>
      </c>
      <c r="D76" s="87">
        <v>0</v>
      </c>
      <c r="E76" s="86">
        <f t="shared" si="31"/>
        <v>0</v>
      </c>
      <c r="F76" s="160">
        <v>0</v>
      </c>
      <c r="G76" s="166">
        <f t="shared" si="29"/>
        <v>0</v>
      </c>
      <c r="H76" s="162">
        <f t="shared" si="32"/>
        <v>0</v>
      </c>
      <c r="I76" s="168">
        <f t="shared" si="33"/>
        <v>0</v>
      </c>
      <c r="M76" s="66"/>
      <c r="N76" s="21"/>
      <c r="O76" s="22"/>
      <c r="P76" s="22"/>
      <c r="Q76" s="66"/>
    </row>
    <row r="77" spans="1:17" ht="16.5" thickTop="1" thickBot="1" x14ac:dyDescent="0.25">
      <c r="A77" s="26" t="s">
        <v>179</v>
      </c>
      <c r="B77" s="160">
        <v>0</v>
      </c>
      <c r="C77" s="86">
        <f t="shared" si="30"/>
        <v>0</v>
      </c>
      <c r="D77" s="87">
        <v>0</v>
      </c>
      <c r="E77" s="86">
        <f t="shared" si="31"/>
        <v>0</v>
      </c>
      <c r="F77" s="160">
        <v>0</v>
      </c>
      <c r="G77" s="166">
        <f t="shared" si="29"/>
        <v>0</v>
      </c>
      <c r="H77" s="162">
        <f t="shared" si="32"/>
        <v>0</v>
      </c>
      <c r="I77" s="168">
        <f t="shared" si="33"/>
        <v>0</v>
      </c>
      <c r="M77" s="66"/>
      <c r="N77" s="21"/>
      <c r="O77" s="22"/>
      <c r="P77" s="22"/>
      <c r="Q77" s="66"/>
    </row>
    <row r="78" spans="1:17" ht="16.5" thickTop="1" thickBot="1" x14ac:dyDescent="0.25">
      <c r="A78" s="26" t="s">
        <v>34</v>
      </c>
      <c r="B78" s="160">
        <v>0</v>
      </c>
      <c r="C78" s="86">
        <f t="shared" si="30"/>
        <v>0</v>
      </c>
      <c r="D78" s="87">
        <v>0</v>
      </c>
      <c r="E78" s="86">
        <f t="shared" si="31"/>
        <v>0</v>
      </c>
      <c r="F78" s="160">
        <v>0</v>
      </c>
      <c r="G78" s="166">
        <f t="shared" si="29"/>
        <v>0</v>
      </c>
      <c r="H78" s="162">
        <f t="shared" si="32"/>
        <v>0</v>
      </c>
      <c r="I78" s="168">
        <f t="shared" si="33"/>
        <v>0</v>
      </c>
      <c r="M78" s="66"/>
      <c r="N78" s="21"/>
      <c r="O78" s="22"/>
      <c r="P78" s="22"/>
      <c r="Q78" s="66"/>
    </row>
    <row r="79" spans="1:17" ht="16.5" thickTop="1" thickBot="1" x14ac:dyDescent="0.25">
      <c r="A79" s="26" t="s">
        <v>33</v>
      </c>
      <c r="B79" s="160">
        <v>3</v>
      </c>
      <c r="C79" s="86">
        <f t="shared" si="30"/>
        <v>20</v>
      </c>
      <c r="D79" s="87">
        <v>10</v>
      </c>
      <c r="E79" s="86">
        <f t="shared" si="31"/>
        <v>32.258064516129032</v>
      </c>
      <c r="F79" s="160">
        <v>0</v>
      </c>
      <c r="G79" s="166">
        <f t="shared" si="29"/>
        <v>0</v>
      </c>
      <c r="H79" s="162">
        <f t="shared" si="32"/>
        <v>13</v>
      </c>
      <c r="I79" s="168">
        <f t="shared" si="33"/>
        <v>28.260869565217391</v>
      </c>
      <c r="M79" s="66"/>
      <c r="N79" s="21"/>
      <c r="O79" s="22"/>
      <c r="P79" s="22"/>
      <c r="Q79" s="66"/>
    </row>
    <row r="80" spans="1:17" ht="20.25" customHeight="1" thickTop="1" thickBot="1" x14ac:dyDescent="0.25">
      <c r="A80" s="159" t="s">
        <v>40</v>
      </c>
      <c r="B80" s="163">
        <f t="shared" ref="B80:I80" si="34">SUM(B71:B79)</f>
        <v>15</v>
      </c>
      <c r="C80" s="95">
        <f t="shared" si="34"/>
        <v>100</v>
      </c>
      <c r="D80" s="96">
        <f t="shared" si="34"/>
        <v>31</v>
      </c>
      <c r="E80" s="95">
        <f t="shared" si="34"/>
        <v>100</v>
      </c>
      <c r="F80" s="163">
        <f t="shared" si="34"/>
        <v>0</v>
      </c>
      <c r="G80" s="167">
        <f t="shared" si="34"/>
        <v>0</v>
      </c>
      <c r="H80" s="165">
        <f t="shared" si="34"/>
        <v>46</v>
      </c>
      <c r="I80" s="169">
        <f t="shared" si="34"/>
        <v>100</v>
      </c>
      <c r="M80" s="66"/>
      <c r="N80" s="21"/>
      <c r="O80" s="22"/>
      <c r="P80" s="22"/>
      <c r="Q80" s="66"/>
    </row>
    <row r="81" spans="1:17" ht="16.5" thickTop="1" thickBot="1" x14ac:dyDescent="0.25">
      <c r="A81" s="69"/>
      <c r="B81" s="69"/>
      <c r="C81" s="97"/>
      <c r="D81" s="70"/>
      <c r="E81" s="97"/>
      <c r="F81" s="69"/>
      <c r="G81" s="97"/>
      <c r="H81" s="70"/>
      <c r="I81" s="97"/>
      <c r="M81" s="66"/>
      <c r="N81" s="21"/>
      <c r="O81" s="22"/>
      <c r="P81" s="22"/>
      <c r="Q81" s="66"/>
    </row>
    <row r="82" spans="1:17" ht="20.100000000000001" customHeight="1" thickTop="1" thickBot="1" x14ac:dyDescent="0.25">
      <c r="A82" s="19" t="s">
        <v>161</v>
      </c>
      <c r="B82" s="276" t="s">
        <v>38</v>
      </c>
      <c r="C82" s="278"/>
      <c r="D82" s="276" t="s">
        <v>39</v>
      </c>
      <c r="E82" s="278"/>
      <c r="F82" s="276" t="s">
        <v>208</v>
      </c>
      <c r="G82" s="278"/>
      <c r="H82" s="264" t="s">
        <v>40</v>
      </c>
      <c r="I82" s="265"/>
      <c r="L82" s="21"/>
      <c r="M82" s="22"/>
      <c r="N82" s="22"/>
      <c r="O82" s="66"/>
      <c r="P82" s="66"/>
      <c r="Q82" s="66"/>
    </row>
    <row r="83" spans="1:17" ht="16.5" thickTop="1" thickBot="1" x14ac:dyDescent="0.25">
      <c r="A83" s="54"/>
      <c r="B83" s="84" t="s">
        <v>171</v>
      </c>
      <c r="C83" s="84" t="s">
        <v>172</v>
      </c>
      <c r="D83" s="84" t="s">
        <v>171</v>
      </c>
      <c r="E83" s="84" t="s">
        <v>172</v>
      </c>
      <c r="F83" s="84" t="s">
        <v>171</v>
      </c>
      <c r="G83" s="84" t="s">
        <v>172</v>
      </c>
      <c r="H83" s="85" t="s">
        <v>171</v>
      </c>
      <c r="I83" s="85" t="s">
        <v>172</v>
      </c>
      <c r="L83" s="21"/>
      <c r="M83" s="22"/>
      <c r="N83" s="53"/>
      <c r="O83" s="53"/>
      <c r="P83" s="53"/>
      <c r="Q83" s="66"/>
    </row>
    <row r="84" spans="1:17" ht="16.5" thickTop="1" thickBot="1" x14ac:dyDescent="0.25">
      <c r="A84" s="26" t="s">
        <v>173</v>
      </c>
      <c r="B84" s="160">
        <v>1</v>
      </c>
      <c r="C84" s="86">
        <f>B84/$B$93*100</f>
        <v>4.7619047619047619</v>
      </c>
      <c r="D84" s="87">
        <v>3</v>
      </c>
      <c r="E84" s="86">
        <f>D84/$D$93*100</f>
        <v>9.67741935483871</v>
      </c>
      <c r="F84" s="160">
        <v>0</v>
      </c>
      <c r="G84" s="166">
        <f>F84/$F$15*100</f>
        <v>0</v>
      </c>
      <c r="H84" s="162">
        <f>SUM(B84,D84,F84)</f>
        <v>4</v>
      </c>
      <c r="I84" s="168">
        <f>H84/$H$93*100</f>
        <v>7.6923076923076925</v>
      </c>
      <c r="L84" s="21"/>
      <c r="M84" s="22"/>
      <c r="N84" s="21"/>
      <c r="O84" s="22"/>
      <c r="P84" s="22"/>
      <c r="Q84" s="66"/>
    </row>
    <row r="85" spans="1:17" ht="16.5" thickTop="1" thickBot="1" x14ac:dyDescent="0.25">
      <c r="A85" s="26" t="s">
        <v>174</v>
      </c>
      <c r="B85" s="160">
        <v>15</v>
      </c>
      <c r="C85" s="86">
        <f t="shared" ref="C85:C92" si="35">B85/$B$93*100</f>
        <v>71.428571428571431</v>
      </c>
      <c r="D85" s="87">
        <v>12</v>
      </c>
      <c r="E85" s="86">
        <f t="shared" ref="E85:E92" si="36">D85/$D$93*100</f>
        <v>38.70967741935484</v>
      </c>
      <c r="F85" s="160">
        <v>0</v>
      </c>
      <c r="G85" s="166">
        <f t="shared" ref="G85:G92" si="37">F85/$F$15*100</f>
        <v>0</v>
      </c>
      <c r="H85" s="162">
        <f t="shared" ref="H85:H92" si="38">SUM(B85,D85,F85)</f>
        <v>27</v>
      </c>
      <c r="I85" s="168">
        <f t="shared" ref="I85:I92" si="39">H85/$H$93*100</f>
        <v>51.923076923076927</v>
      </c>
      <c r="L85" s="21"/>
      <c r="M85" s="22"/>
      <c r="N85" s="21"/>
      <c r="O85" s="22"/>
      <c r="P85" s="22"/>
      <c r="Q85" s="66"/>
    </row>
    <row r="86" spans="1:17" ht="16.5" thickTop="1" thickBot="1" x14ac:dyDescent="0.25">
      <c r="A86" s="26" t="s">
        <v>175</v>
      </c>
      <c r="B86" s="160">
        <v>0</v>
      </c>
      <c r="C86" s="86">
        <f t="shared" si="35"/>
        <v>0</v>
      </c>
      <c r="D86" s="87">
        <v>1</v>
      </c>
      <c r="E86" s="86">
        <f t="shared" si="36"/>
        <v>3.225806451612903</v>
      </c>
      <c r="F86" s="160">
        <v>0</v>
      </c>
      <c r="G86" s="166">
        <f t="shared" si="37"/>
        <v>0</v>
      </c>
      <c r="H86" s="162">
        <f t="shared" si="38"/>
        <v>1</v>
      </c>
      <c r="I86" s="168">
        <f t="shared" si="39"/>
        <v>1.9230769230769231</v>
      </c>
      <c r="L86" s="21"/>
      <c r="M86" s="22"/>
      <c r="N86" s="21"/>
      <c r="O86" s="22"/>
      <c r="P86" s="22"/>
      <c r="Q86" s="66"/>
    </row>
    <row r="87" spans="1:17" ht="16.5" thickTop="1" thickBot="1" x14ac:dyDescent="0.25">
      <c r="A87" s="26" t="s">
        <v>176</v>
      </c>
      <c r="B87" s="160">
        <v>0</v>
      </c>
      <c r="C87" s="86">
        <f t="shared" si="35"/>
        <v>0</v>
      </c>
      <c r="D87" s="87">
        <v>0</v>
      </c>
      <c r="E87" s="86">
        <f t="shared" si="36"/>
        <v>0</v>
      </c>
      <c r="F87" s="160">
        <v>0</v>
      </c>
      <c r="G87" s="166">
        <f t="shared" si="37"/>
        <v>0</v>
      </c>
      <c r="H87" s="162">
        <f t="shared" si="38"/>
        <v>0</v>
      </c>
      <c r="I87" s="168">
        <f t="shared" si="39"/>
        <v>0</v>
      </c>
      <c r="L87" s="21"/>
      <c r="M87" s="22"/>
      <c r="N87" s="21"/>
      <c r="O87" s="22"/>
      <c r="P87" s="22"/>
      <c r="Q87" s="66"/>
    </row>
    <row r="88" spans="1:17" ht="16.5" thickTop="1" thickBot="1" x14ac:dyDescent="0.25">
      <c r="A88" s="26" t="s">
        <v>177</v>
      </c>
      <c r="B88" s="160">
        <v>5</v>
      </c>
      <c r="C88" s="86">
        <f t="shared" si="35"/>
        <v>23.809523809523807</v>
      </c>
      <c r="D88" s="87">
        <v>13</v>
      </c>
      <c r="E88" s="86">
        <f t="shared" si="36"/>
        <v>41.935483870967744</v>
      </c>
      <c r="F88" s="160">
        <v>0</v>
      </c>
      <c r="G88" s="166">
        <f t="shared" si="37"/>
        <v>0</v>
      </c>
      <c r="H88" s="162">
        <f t="shared" si="38"/>
        <v>18</v>
      </c>
      <c r="I88" s="168">
        <f t="shared" si="39"/>
        <v>34.615384615384613</v>
      </c>
      <c r="L88" s="21"/>
      <c r="M88" s="22"/>
      <c r="N88" s="21"/>
      <c r="O88" s="22"/>
      <c r="P88" s="22"/>
      <c r="Q88" s="66"/>
    </row>
    <row r="89" spans="1:17" ht="16.5" thickTop="1" thickBot="1" x14ac:dyDescent="0.25">
      <c r="A89" s="26" t="s">
        <v>178</v>
      </c>
      <c r="B89" s="160">
        <v>0</v>
      </c>
      <c r="C89" s="86">
        <f t="shared" si="35"/>
        <v>0</v>
      </c>
      <c r="D89" s="87">
        <v>0</v>
      </c>
      <c r="E89" s="86">
        <f t="shared" si="36"/>
        <v>0</v>
      </c>
      <c r="F89" s="160">
        <v>0</v>
      </c>
      <c r="G89" s="166">
        <f t="shared" si="37"/>
        <v>0</v>
      </c>
      <c r="H89" s="162">
        <f t="shared" si="38"/>
        <v>0</v>
      </c>
      <c r="I89" s="168">
        <f t="shared" si="39"/>
        <v>0</v>
      </c>
      <c r="L89" s="21"/>
      <c r="M89" s="22"/>
      <c r="N89" s="21"/>
      <c r="O89" s="22"/>
      <c r="P89" s="22"/>
      <c r="Q89" s="66"/>
    </row>
    <row r="90" spans="1:17" ht="16.5" thickTop="1" thickBot="1" x14ac:dyDescent="0.25">
      <c r="A90" s="26" t="s">
        <v>179</v>
      </c>
      <c r="B90" s="160">
        <v>0</v>
      </c>
      <c r="C90" s="86">
        <f t="shared" si="35"/>
        <v>0</v>
      </c>
      <c r="D90" s="87">
        <v>0</v>
      </c>
      <c r="E90" s="86">
        <f t="shared" si="36"/>
        <v>0</v>
      </c>
      <c r="F90" s="160">
        <v>0</v>
      </c>
      <c r="G90" s="166">
        <f t="shared" si="37"/>
        <v>0</v>
      </c>
      <c r="H90" s="162">
        <f t="shared" si="38"/>
        <v>0</v>
      </c>
      <c r="I90" s="168">
        <f t="shared" si="39"/>
        <v>0</v>
      </c>
      <c r="L90" s="21"/>
      <c r="M90" s="22"/>
      <c r="N90" s="21"/>
      <c r="O90" s="22"/>
      <c r="P90" s="22"/>
      <c r="Q90" s="66"/>
    </row>
    <row r="91" spans="1:17" ht="16.5" thickTop="1" thickBot="1" x14ac:dyDescent="0.25">
      <c r="A91" s="26" t="s">
        <v>34</v>
      </c>
      <c r="B91" s="160">
        <v>0</v>
      </c>
      <c r="C91" s="86">
        <f t="shared" si="35"/>
        <v>0</v>
      </c>
      <c r="D91" s="87">
        <v>0</v>
      </c>
      <c r="E91" s="86">
        <f t="shared" si="36"/>
        <v>0</v>
      </c>
      <c r="F91" s="160">
        <v>0</v>
      </c>
      <c r="G91" s="166">
        <f t="shared" si="37"/>
        <v>0</v>
      </c>
      <c r="H91" s="162">
        <f t="shared" si="38"/>
        <v>0</v>
      </c>
      <c r="I91" s="168">
        <f t="shared" si="39"/>
        <v>0</v>
      </c>
      <c r="L91" s="21"/>
      <c r="M91" s="22"/>
      <c r="N91" s="21"/>
      <c r="O91" s="22"/>
      <c r="P91" s="22"/>
      <c r="Q91" s="66"/>
    </row>
    <row r="92" spans="1:17" ht="16.5" thickTop="1" thickBot="1" x14ac:dyDescent="0.25">
      <c r="A92" s="26" t="s">
        <v>33</v>
      </c>
      <c r="B92" s="160">
        <v>0</v>
      </c>
      <c r="C92" s="86">
        <f t="shared" si="35"/>
        <v>0</v>
      </c>
      <c r="D92" s="87">
        <v>2</v>
      </c>
      <c r="E92" s="86">
        <f t="shared" si="36"/>
        <v>6.4516129032258061</v>
      </c>
      <c r="F92" s="160">
        <v>0</v>
      </c>
      <c r="G92" s="166">
        <f t="shared" si="37"/>
        <v>0</v>
      </c>
      <c r="H92" s="162">
        <f t="shared" si="38"/>
        <v>2</v>
      </c>
      <c r="I92" s="168">
        <f t="shared" si="39"/>
        <v>3.8461538461538463</v>
      </c>
      <c r="L92" s="21"/>
      <c r="M92" s="22"/>
      <c r="N92" s="21"/>
      <c r="O92" s="22"/>
      <c r="P92" s="22"/>
      <c r="Q92" s="66"/>
    </row>
    <row r="93" spans="1:17" ht="20.25" customHeight="1" thickTop="1" thickBot="1" x14ac:dyDescent="0.25">
      <c r="A93" s="159" t="s">
        <v>40</v>
      </c>
      <c r="B93" s="163">
        <f t="shared" ref="B93:I93" si="40">SUM(B84:B92)</f>
        <v>21</v>
      </c>
      <c r="C93" s="90">
        <f t="shared" si="40"/>
        <v>100</v>
      </c>
      <c r="D93" s="91">
        <f t="shared" si="40"/>
        <v>31</v>
      </c>
      <c r="E93" s="90">
        <f t="shared" si="40"/>
        <v>100.00000000000001</v>
      </c>
      <c r="F93" s="163">
        <f t="shared" si="40"/>
        <v>0</v>
      </c>
      <c r="G93" s="167">
        <f t="shared" si="40"/>
        <v>0</v>
      </c>
      <c r="H93" s="165">
        <f t="shared" si="40"/>
        <v>52</v>
      </c>
      <c r="I93" s="169">
        <f t="shared" si="40"/>
        <v>100</v>
      </c>
      <c r="L93" s="21"/>
      <c r="M93" s="22"/>
      <c r="N93" s="21"/>
      <c r="O93" s="22"/>
      <c r="P93" s="22"/>
      <c r="Q93" s="66"/>
    </row>
    <row r="94" spans="1:17" ht="16.5" thickTop="1" thickBot="1" x14ac:dyDescent="0.25">
      <c r="M94" s="66"/>
      <c r="N94" s="21"/>
      <c r="O94" s="22"/>
      <c r="P94" s="22"/>
      <c r="Q94" s="66"/>
    </row>
    <row r="95" spans="1:17" ht="20.100000000000001" customHeight="1" thickTop="1" thickBot="1" x14ac:dyDescent="0.25">
      <c r="A95" s="19" t="s">
        <v>162</v>
      </c>
      <c r="B95" s="276" t="s">
        <v>38</v>
      </c>
      <c r="C95" s="278"/>
      <c r="D95" s="276" t="s">
        <v>39</v>
      </c>
      <c r="E95" s="278"/>
      <c r="F95" s="276" t="s">
        <v>208</v>
      </c>
      <c r="G95" s="278"/>
      <c r="H95" s="264" t="s">
        <v>40</v>
      </c>
      <c r="I95" s="265"/>
      <c r="M95" s="66"/>
      <c r="N95" s="21"/>
      <c r="O95" s="22"/>
      <c r="P95" s="22"/>
      <c r="Q95" s="66"/>
    </row>
    <row r="96" spans="1:17" ht="16.5" thickTop="1" thickBot="1" x14ac:dyDescent="0.25">
      <c r="A96" s="54"/>
      <c r="B96" s="84" t="s">
        <v>171</v>
      </c>
      <c r="C96" s="84" t="s">
        <v>172</v>
      </c>
      <c r="D96" s="84" t="s">
        <v>171</v>
      </c>
      <c r="E96" s="84" t="s">
        <v>172</v>
      </c>
      <c r="F96" s="84" t="s">
        <v>171</v>
      </c>
      <c r="G96" s="84" t="s">
        <v>172</v>
      </c>
      <c r="H96" s="94" t="s">
        <v>171</v>
      </c>
      <c r="I96" s="94" t="s">
        <v>172</v>
      </c>
      <c r="M96" s="66"/>
      <c r="N96" s="21"/>
      <c r="O96" s="22"/>
      <c r="P96" s="22"/>
      <c r="Q96" s="66"/>
    </row>
    <row r="97" spans="1:17" ht="16.5" thickTop="1" thickBot="1" x14ac:dyDescent="0.25">
      <c r="A97" s="26" t="s">
        <v>173</v>
      </c>
      <c r="B97" s="160">
        <v>45</v>
      </c>
      <c r="C97" s="86">
        <f>B97/$B$106*100</f>
        <v>4.6201232032854209</v>
      </c>
      <c r="D97" s="160">
        <v>27</v>
      </c>
      <c r="E97" s="166">
        <f>D97/$D$106*100</f>
        <v>9.6085409252669027</v>
      </c>
      <c r="F97" s="160">
        <v>0</v>
      </c>
      <c r="G97" s="166">
        <f>IFERROR(F97/$F$106*100,0)</f>
        <v>0</v>
      </c>
      <c r="H97" s="88">
        <f>SUM(B97,D97,F97)</f>
        <v>72</v>
      </c>
      <c r="I97" s="89">
        <f>H97/$H$106*100</f>
        <v>5.7370517928286855</v>
      </c>
      <c r="M97" s="66"/>
      <c r="N97" s="21"/>
      <c r="O97" s="22"/>
      <c r="P97" s="22"/>
      <c r="Q97" s="66"/>
    </row>
    <row r="98" spans="1:17" ht="16.5" thickTop="1" thickBot="1" x14ac:dyDescent="0.25">
      <c r="A98" s="26" t="s">
        <v>174</v>
      </c>
      <c r="B98" s="160">
        <v>619</v>
      </c>
      <c r="C98" s="86">
        <f t="shared" ref="C98:C105" si="41">B98/$B$106*100</f>
        <v>63.552361396303901</v>
      </c>
      <c r="D98" s="160">
        <v>149</v>
      </c>
      <c r="E98" s="166">
        <f t="shared" ref="E98:E105" si="42">D98/$D$106*100</f>
        <v>53.024911032028463</v>
      </c>
      <c r="F98" s="160">
        <v>0</v>
      </c>
      <c r="G98" s="166">
        <f t="shared" ref="G98:G105" si="43">IFERROR(F98/$F$106*100,0)</f>
        <v>0</v>
      </c>
      <c r="H98" s="88">
        <f t="shared" ref="H98:H105" si="44">SUM(B98,D98,F98)</f>
        <v>768</v>
      </c>
      <c r="I98" s="89">
        <f t="shared" ref="I98:I105" si="45">H98/$H$106*100</f>
        <v>61.195219123505971</v>
      </c>
      <c r="M98" s="66"/>
      <c r="N98" s="21"/>
      <c r="O98" s="22"/>
      <c r="P98" s="22"/>
      <c r="Q98" s="66"/>
    </row>
    <row r="99" spans="1:17" ht="16.5" thickTop="1" thickBot="1" x14ac:dyDescent="0.25">
      <c r="A99" s="26" t="s">
        <v>175</v>
      </c>
      <c r="B99" s="160">
        <v>39</v>
      </c>
      <c r="C99" s="86">
        <f t="shared" si="41"/>
        <v>4.0041067761806977</v>
      </c>
      <c r="D99" s="160">
        <v>14</v>
      </c>
      <c r="E99" s="166">
        <f t="shared" si="42"/>
        <v>4.9822064056939501</v>
      </c>
      <c r="F99" s="160">
        <v>0</v>
      </c>
      <c r="G99" s="166">
        <f t="shared" si="43"/>
        <v>0</v>
      </c>
      <c r="H99" s="88">
        <f t="shared" si="44"/>
        <v>53</v>
      </c>
      <c r="I99" s="89">
        <f t="shared" si="45"/>
        <v>4.2231075697211153</v>
      </c>
      <c r="M99" s="66"/>
      <c r="N99" s="21"/>
      <c r="O99" s="22"/>
      <c r="P99" s="22"/>
      <c r="Q99" s="66"/>
    </row>
    <row r="100" spans="1:17" ht="16.5" thickTop="1" thickBot="1" x14ac:dyDescent="0.25">
      <c r="A100" s="26" t="s">
        <v>176</v>
      </c>
      <c r="B100" s="160">
        <v>6</v>
      </c>
      <c r="C100" s="86">
        <f t="shared" si="41"/>
        <v>0.61601642710472282</v>
      </c>
      <c r="D100" s="160">
        <v>0</v>
      </c>
      <c r="E100" s="166">
        <f t="shared" si="42"/>
        <v>0</v>
      </c>
      <c r="F100" s="160">
        <v>0</v>
      </c>
      <c r="G100" s="166">
        <f t="shared" si="43"/>
        <v>0</v>
      </c>
      <c r="H100" s="88">
        <f t="shared" si="44"/>
        <v>6</v>
      </c>
      <c r="I100" s="89">
        <f t="shared" si="45"/>
        <v>0.4780876494023904</v>
      </c>
      <c r="M100" s="66"/>
      <c r="N100" s="21"/>
      <c r="O100" s="22"/>
      <c r="P100" s="22"/>
      <c r="Q100" s="66"/>
    </row>
    <row r="101" spans="1:17" ht="16.5" thickTop="1" thickBot="1" x14ac:dyDescent="0.25">
      <c r="A101" s="26" t="s">
        <v>177</v>
      </c>
      <c r="B101" s="160">
        <v>216</v>
      </c>
      <c r="C101" s="86">
        <f t="shared" si="41"/>
        <v>22.176591375770023</v>
      </c>
      <c r="D101" s="160">
        <v>78</v>
      </c>
      <c r="E101" s="166">
        <f t="shared" si="42"/>
        <v>27.758007117437721</v>
      </c>
      <c r="F101" s="160">
        <v>0</v>
      </c>
      <c r="G101" s="166">
        <f t="shared" si="43"/>
        <v>0</v>
      </c>
      <c r="H101" s="88">
        <f t="shared" si="44"/>
        <v>294</v>
      </c>
      <c r="I101" s="89">
        <f t="shared" si="45"/>
        <v>23.426294820717132</v>
      </c>
      <c r="M101" s="66"/>
      <c r="N101" s="21"/>
      <c r="O101" s="22"/>
      <c r="P101" s="22"/>
      <c r="Q101" s="66"/>
    </row>
    <row r="102" spans="1:17" ht="16.5" thickTop="1" thickBot="1" x14ac:dyDescent="0.25">
      <c r="A102" s="26" t="s">
        <v>178</v>
      </c>
      <c r="B102" s="160">
        <v>2</v>
      </c>
      <c r="C102" s="86">
        <f t="shared" si="41"/>
        <v>0.20533880903490762</v>
      </c>
      <c r="D102" s="160">
        <v>0</v>
      </c>
      <c r="E102" s="166">
        <f t="shared" si="42"/>
        <v>0</v>
      </c>
      <c r="F102" s="160">
        <v>0</v>
      </c>
      <c r="G102" s="166">
        <f t="shared" si="43"/>
        <v>0</v>
      </c>
      <c r="H102" s="88">
        <f t="shared" si="44"/>
        <v>2</v>
      </c>
      <c r="I102" s="89">
        <f t="shared" si="45"/>
        <v>0.15936254980079681</v>
      </c>
      <c r="M102" s="66"/>
      <c r="N102" s="21"/>
      <c r="O102" s="22"/>
      <c r="P102" s="22"/>
      <c r="Q102" s="66"/>
    </row>
    <row r="103" spans="1:17" ht="16.5" thickTop="1" thickBot="1" x14ac:dyDescent="0.25">
      <c r="A103" s="26" t="s">
        <v>179</v>
      </c>
      <c r="B103" s="160">
        <v>18</v>
      </c>
      <c r="C103" s="86">
        <f t="shared" si="41"/>
        <v>1.8480492813141685</v>
      </c>
      <c r="D103" s="160">
        <v>6</v>
      </c>
      <c r="E103" s="166">
        <f t="shared" si="42"/>
        <v>2.1352313167259789</v>
      </c>
      <c r="F103" s="160">
        <v>0</v>
      </c>
      <c r="G103" s="166">
        <f t="shared" si="43"/>
        <v>0</v>
      </c>
      <c r="H103" s="88">
        <f t="shared" si="44"/>
        <v>24</v>
      </c>
      <c r="I103" s="89">
        <f t="shared" si="45"/>
        <v>1.9123505976095616</v>
      </c>
      <c r="M103" s="66"/>
      <c r="N103" s="21"/>
      <c r="O103" s="22"/>
      <c r="P103" s="22"/>
      <c r="Q103" s="66"/>
    </row>
    <row r="104" spans="1:17" ht="16.5" thickTop="1" thickBot="1" x14ac:dyDescent="0.25">
      <c r="A104" s="26" t="s">
        <v>34</v>
      </c>
      <c r="B104" s="160">
        <v>18</v>
      </c>
      <c r="C104" s="86">
        <f t="shared" si="41"/>
        <v>1.8480492813141685</v>
      </c>
      <c r="D104" s="160">
        <v>3</v>
      </c>
      <c r="E104" s="166">
        <f t="shared" si="42"/>
        <v>1.0676156583629894</v>
      </c>
      <c r="F104" s="160">
        <v>0</v>
      </c>
      <c r="G104" s="166">
        <f t="shared" si="43"/>
        <v>0</v>
      </c>
      <c r="H104" s="88">
        <f t="shared" si="44"/>
        <v>21</v>
      </c>
      <c r="I104" s="89">
        <f t="shared" si="45"/>
        <v>1.6733067729083666</v>
      </c>
      <c r="M104" s="66"/>
      <c r="N104" s="21"/>
      <c r="O104" s="22"/>
      <c r="P104" s="22"/>
      <c r="Q104" s="66"/>
    </row>
    <row r="105" spans="1:17" ht="16.5" thickTop="1" thickBot="1" x14ac:dyDescent="0.25">
      <c r="A105" s="26" t="s">
        <v>33</v>
      </c>
      <c r="B105" s="160">
        <v>11</v>
      </c>
      <c r="C105" s="86">
        <f t="shared" si="41"/>
        <v>1.1293634496919918</v>
      </c>
      <c r="D105" s="160">
        <v>4</v>
      </c>
      <c r="E105" s="166">
        <f t="shared" si="42"/>
        <v>1.4234875444839856</v>
      </c>
      <c r="F105" s="160">
        <v>0</v>
      </c>
      <c r="G105" s="166">
        <f t="shared" si="43"/>
        <v>0</v>
      </c>
      <c r="H105" s="88">
        <f t="shared" si="44"/>
        <v>15</v>
      </c>
      <c r="I105" s="89">
        <f t="shared" si="45"/>
        <v>1.1952191235059761</v>
      </c>
      <c r="M105" s="66"/>
      <c r="N105" s="21"/>
      <c r="O105" s="22"/>
      <c r="P105" s="22"/>
      <c r="Q105" s="66"/>
    </row>
    <row r="106" spans="1:17" ht="20.25" customHeight="1" thickTop="1" thickBot="1" x14ac:dyDescent="0.25">
      <c r="A106" s="159" t="s">
        <v>40</v>
      </c>
      <c r="B106" s="163">
        <f t="shared" ref="B106:I106" si="46">SUM(B97:B105)</f>
        <v>974</v>
      </c>
      <c r="C106" s="95">
        <f t="shared" si="46"/>
        <v>100.00000000000003</v>
      </c>
      <c r="D106" s="163">
        <f t="shared" si="46"/>
        <v>281</v>
      </c>
      <c r="E106" s="167">
        <f t="shared" si="46"/>
        <v>100</v>
      </c>
      <c r="F106" s="163">
        <f t="shared" si="46"/>
        <v>0</v>
      </c>
      <c r="G106" s="167">
        <f t="shared" si="46"/>
        <v>0</v>
      </c>
      <c r="H106" s="92">
        <f t="shared" si="46"/>
        <v>1255</v>
      </c>
      <c r="I106" s="93">
        <f t="shared" si="46"/>
        <v>100.00000000000001</v>
      </c>
      <c r="M106" s="66"/>
      <c r="N106" s="21"/>
      <c r="O106" s="22"/>
      <c r="P106" s="22"/>
      <c r="Q106" s="66"/>
    </row>
    <row r="107" spans="1:17" ht="15.75" thickTop="1" thickBot="1" x14ac:dyDescent="0.25"/>
    <row r="108" spans="1:17" ht="20.100000000000001" customHeight="1" thickTop="1" thickBot="1" x14ac:dyDescent="0.25">
      <c r="A108" s="19" t="s">
        <v>204</v>
      </c>
      <c r="B108" s="276" t="s">
        <v>38</v>
      </c>
      <c r="C108" s="278"/>
      <c r="D108" s="276" t="s">
        <v>39</v>
      </c>
      <c r="E108" s="278"/>
      <c r="F108" s="276" t="s">
        <v>208</v>
      </c>
      <c r="G108" s="278"/>
      <c r="H108" s="264" t="s">
        <v>40</v>
      </c>
      <c r="I108" s="265"/>
      <c r="M108" s="66"/>
      <c r="N108" s="21"/>
      <c r="O108" s="22"/>
      <c r="P108" s="22"/>
      <c r="Q108" s="66"/>
    </row>
    <row r="109" spans="1:17" ht="16.5" thickTop="1" thickBot="1" x14ac:dyDescent="0.25">
      <c r="A109" s="54"/>
      <c r="B109" s="84" t="s">
        <v>171</v>
      </c>
      <c r="C109" s="84" t="s">
        <v>172</v>
      </c>
      <c r="D109" s="84" t="s">
        <v>171</v>
      </c>
      <c r="E109" s="84" t="s">
        <v>172</v>
      </c>
      <c r="F109" s="84" t="s">
        <v>171</v>
      </c>
      <c r="G109" s="84" t="s">
        <v>172</v>
      </c>
      <c r="H109" s="94" t="s">
        <v>171</v>
      </c>
      <c r="I109" s="94" t="s">
        <v>172</v>
      </c>
      <c r="M109" s="66"/>
      <c r="N109" s="21"/>
      <c r="O109" s="22"/>
      <c r="P109" s="22"/>
      <c r="Q109" s="66"/>
    </row>
    <row r="110" spans="1:17" ht="16.5" thickTop="1" thickBot="1" x14ac:dyDescent="0.25">
      <c r="A110" s="26" t="s">
        <v>173</v>
      </c>
      <c r="B110" s="160">
        <v>0</v>
      </c>
      <c r="C110" s="170">
        <f>B110/$B$119*100</f>
        <v>0</v>
      </c>
      <c r="D110" s="160">
        <v>0</v>
      </c>
      <c r="E110" s="166">
        <f>D110/$D$119*100</f>
        <v>0</v>
      </c>
      <c r="F110" s="160">
        <v>0</v>
      </c>
      <c r="G110" s="166">
        <f>IFERROR(F110/$F$119*100,0)</f>
        <v>0</v>
      </c>
      <c r="H110" s="162">
        <f>SUM(B110,D110,F110)</f>
        <v>0</v>
      </c>
      <c r="I110" s="168">
        <f>H110/$H$119*100</f>
        <v>0</v>
      </c>
      <c r="M110" s="66"/>
      <c r="N110" s="21"/>
      <c r="O110" s="22"/>
      <c r="P110" s="22"/>
      <c r="Q110" s="66"/>
    </row>
    <row r="111" spans="1:17" ht="16.5" thickTop="1" thickBot="1" x14ac:dyDescent="0.25">
      <c r="A111" s="26" t="s">
        <v>174</v>
      </c>
      <c r="B111" s="160">
        <v>3</v>
      </c>
      <c r="C111" s="170">
        <f t="shared" ref="C111:C118" si="47">B111/$B$119*100</f>
        <v>37.5</v>
      </c>
      <c r="D111" s="160">
        <v>3</v>
      </c>
      <c r="E111" s="166">
        <f t="shared" ref="E111:E118" si="48">D111/$D$119*100</f>
        <v>100</v>
      </c>
      <c r="F111" s="160">
        <v>0</v>
      </c>
      <c r="G111" s="166">
        <f t="shared" ref="G111:G118" si="49">IFERROR(F111/$F$119*100,0)</f>
        <v>0</v>
      </c>
      <c r="H111" s="162">
        <f t="shared" ref="H111:H118" si="50">SUM(B111,D111,F111)</f>
        <v>6</v>
      </c>
      <c r="I111" s="168">
        <f t="shared" ref="I111:I118" si="51">H111/$H$119*100</f>
        <v>54.54545454545454</v>
      </c>
      <c r="M111" s="66"/>
      <c r="N111" s="21"/>
      <c r="O111" s="22"/>
      <c r="P111" s="22"/>
      <c r="Q111" s="66"/>
    </row>
    <row r="112" spans="1:17" ht="16.5" thickTop="1" thickBot="1" x14ac:dyDescent="0.25">
      <c r="A112" s="26" t="s">
        <v>175</v>
      </c>
      <c r="B112" s="160">
        <v>1</v>
      </c>
      <c r="C112" s="170">
        <f t="shared" si="47"/>
        <v>12.5</v>
      </c>
      <c r="D112" s="160">
        <v>0</v>
      </c>
      <c r="E112" s="166">
        <f t="shared" si="48"/>
        <v>0</v>
      </c>
      <c r="F112" s="160">
        <v>0</v>
      </c>
      <c r="G112" s="166">
        <f t="shared" si="49"/>
        <v>0</v>
      </c>
      <c r="H112" s="162">
        <f t="shared" si="50"/>
        <v>1</v>
      </c>
      <c r="I112" s="168">
        <f t="shared" si="51"/>
        <v>9.0909090909090917</v>
      </c>
      <c r="M112" s="66"/>
      <c r="N112" s="21"/>
      <c r="O112" s="22"/>
      <c r="P112" s="22"/>
      <c r="Q112" s="66"/>
    </row>
    <row r="113" spans="1:17" ht="16.5" thickTop="1" thickBot="1" x14ac:dyDescent="0.25">
      <c r="A113" s="26" t="s">
        <v>176</v>
      </c>
      <c r="B113" s="160">
        <v>0</v>
      </c>
      <c r="C113" s="170">
        <f t="shared" si="47"/>
        <v>0</v>
      </c>
      <c r="D113" s="160">
        <v>0</v>
      </c>
      <c r="E113" s="166">
        <f t="shared" si="48"/>
        <v>0</v>
      </c>
      <c r="F113" s="160">
        <v>0</v>
      </c>
      <c r="G113" s="166">
        <f t="shared" si="49"/>
        <v>0</v>
      </c>
      <c r="H113" s="162">
        <f t="shared" si="50"/>
        <v>0</v>
      </c>
      <c r="I113" s="168">
        <f t="shared" si="51"/>
        <v>0</v>
      </c>
      <c r="M113" s="66"/>
      <c r="N113" s="21"/>
      <c r="O113" s="22"/>
      <c r="P113" s="22"/>
      <c r="Q113" s="66"/>
    </row>
    <row r="114" spans="1:17" ht="16.5" thickTop="1" thickBot="1" x14ac:dyDescent="0.25">
      <c r="A114" s="26" t="s">
        <v>177</v>
      </c>
      <c r="B114" s="160">
        <v>1</v>
      </c>
      <c r="C114" s="170">
        <f t="shared" si="47"/>
        <v>12.5</v>
      </c>
      <c r="D114" s="160">
        <v>0</v>
      </c>
      <c r="E114" s="166">
        <f t="shared" si="48"/>
        <v>0</v>
      </c>
      <c r="F114" s="160">
        <v>0</v>
      </c>
      <c r="G114" s="166">
        <f t="shared" si="49"/>
        <v>0</v>
      </c>
      <c r="H114" s="162">
        <f t="shared" si="50"/>
        <v>1</v>
      </c>
      <c r="I114" s="168">
        <f t="shared" si="51"/>
        <v>9.0909090909090917</v>
      </c>
      <c r="M114" s="66"/>
      <c r="N114" s="21"/>
      <c r="O114" s="22"/>
      <c r="P114" s="22"/>
      <c r="Q114" s="66"/>
    </row>
    <row r="115" spans="1:17" ht="16.5" thickTop="1" thickBot="1" x14ac:dyDescent="0.25">
      <c r="A115" s="26" t="s">
        <v>178</v>
      </c>
      <c r="B115" s="160">
        <v>0</v>
      </c>
      <c r="C115" s="170">
        <f t="shared" si="47"/>
        <v>0</v>
      </c>
      <c r="D115" s="160">
        <v>0</v>
      </c>
      <c r="E115" s="166">
        <f t="shared" si="48"/>
        <v>0</v>
      </c>
      <c r="F115" s="160">
        <v>0</v>
      </c>
      <c r="G115" s="166">
        <f t="shared" si="49"/>
        <v>0</v>
      </c>
      <c r="H115" s="162">
        <f t="shared" si="50"/>
        <v>0</v>
      </c>
      <c r="I115" s="168">
        <f t="shared" si="51"/>
        <v>0</v>
      </c>
      <c r="M115" s="66"/>
      <c r="N115" s="21"/>
      <c r="O115" s="22"/>
      <c r="P115" s="22"/>
      <c r="Q115" s="66"/>
    </row>
    <row r="116" spans="1:17" ht="16.5" thickTop="1" thickBot="1" x14ac:dyDescent="0.25">
      <c r="A116" s="26" t="s">
        <v>179</v>
      </c>
      <c r="B116" s="160">
        <v>1</v>
      </c>
      <c r="C116" s="170">
        <f t="shared" si="47"/>
        <v>12.5</v>
      </c>
      <c r="D116" s="160">
        <v>0</v>
      </c>
      <c r="E116" s="166">
        <f t="shared" si="48"/>
        <v>0</v>
      </c>
      <c r="F116" s="160">
        <v>0</v>
      </c>
      <c r="G116" s="166">
        <f t="shared" si="49"/>
        <v>0</v>
      </c>
      <c r="H116" s="162">
        <f t="shared" si="50"/>
        <v>1</v>
      </c>
      <c r="I116" s="168">
        <f t="shared" si="51"/>
        <v>9.0909090909090917</v>
      </c>
      <c r="M116" s="66"/>
      <c r="N116" s="21"/>
      <c r="O116" s="22"/>
      <c r="P116" s="22"/>
      <c r="Q116" s="66"/>
    </row>
    <row r="117" spans="1:17" ht="16.5" thickTop="1" thickBot="1" x14ac:dyDescent="0.25">
      <c r="A117" s="26" t="s">
        <v>34</v>
      </c>
      <c r="B117" s="160">
        <v>1</v>
      </c>
      <c r="C117" s="170">
        <f t="shared" si="47"/>
        <v>12.5</v>
      </c>
      <c r="D117" s="160">
        <v>0</v>
      </c>
      <c r="E117" s="166">
        <f t="shared" si="48"/>
        <v>0</v>
      </c>
      <c r="F117" s="160">
        <v>0</v>
      </c>
      <c r="G117" s="166">
        <f t="shared" si="49"/>
        <v>0</v>
      </c>
      <c r="H117" s="162">
        <f t="shared" si="50"/>
        <v>1</v>
      </c>
      <c r="I117" s="168">
        <f t="shared" si="51"/>
        <v>9.0909090909090917</v>
      </c>
      <c r="M117" s="66"/>
      <c r="N117" s="21"/>
      <c r="O117" s="22"/>
      <c r="P117" s="22"/>
      <c r="Q117" s="66"/>
    </row>
    <row r="118" spans="1:17" ht="16.5" thickTop="1" thickBot="1" x14ac:dyDescent="0.25">
      <c r="A118" s="26" t="s">
        <v>33</v>
      </c>
      <c r="B118" s="160">
        <v>1</v>
      </c>
      <c r="C118" s="170">
        <f t="shared" si="47"/>
        <v>12.5</v>
      </c>
      <c r="D118" s="160">
        <v>0</v>
      </c>
      <c r="E118" s="166">
        <f t="shared" si="48"/>
        <v>0</v>
      </c>
      <c r="F118" s="160">
        <v>0</v>
      </c>
      <c r="G118" s="166">
        <f t="shared" si="49"/>
        <v>0</v>
      </c>
      <c r="H118" s="162">
        <f t="shared" si="50"/>
        <v>1</v>
      </c>
      <c r="I118" s="168">
        <f t="shared" si="51"/>
        <v>9.0909090909090917</v>
      </c>
      <c r="M118" s="66"/>
      <c r="N118" s="21"/>
      <c r="O118" s="22"/>
      <c r="P118" s="22"/>
      <c r="Q118" s="66"/>
    </row>
    <row r="119" spans="1:17" ht="20.25" customHeight="1" thickTop="1" thickBot="1" x14ac:dyDescent="0.25">
      <c r="A119" s="159" t="s">
        <v>40</v>
      </c>
      <c r="B119" s="163">
        <f t="shared" ref="B119:I119" si="52">SUM(B110:B118)</f>
        <v>8</v>
      </c>
      <c r="C119" s="171">
        <f t="shared" si="52"/>
        <v>100</v>
      </c>
      <c r="D119" s="163">
        <f t="shared" si="52"/>
        <v>3</v>
      </c>
      <c r="E119" s="167">
        <f t="shared" si="52"/>
        <v>100</v>
      </c>
      <c r="F119" s="163">
        <f t="shared" si="52"/>
        <v>0</v>
      </c>
      <c r="G119" s="167">
        <f t="shared" si="52"/>
        <v>0</v>
      </c>
      <c r="H119" s="165">
        <f t="shared" si="52"/>
        <v>11</v>
      </c>
      <c r="I119" s="169">
        <f t="shared" si="52"/>
        <v>100</v>
      </c>
      <c r="M119" s="66"/>
      <c r="N119" s="21"/>
      <c r="O119" s="22"/>
      <c r="P119" s="22"/>
      <c r="Q119" s="66"/>
    </row>
    <row r="120" spans="1:17" ht="15.75" thickTop="1" thickBot="1" x14ac:dyDescent="0.25"/>
    <row r="121" spans="1:17" ht="20.100000000000001" customHeight="1" thickTop="1" thickBot="1" x14ac:dyDescent="0.25">
      <c r="A121" s="19" t="s">
        <v>165</v>
      </c>
      <c r="B121" s="276" t="s">
        <v>38</v>
      </c>
      <c r="C121" s="278"/>
      <c r="D121" s="276" t="s">
        <v>39</v>
      </c>
      <c r="E121" s="278"/>
      <c r="F121" s="276" t="s">
        <v>208</v>
      </c>
      <c r="G121" s="278"/>
      <c r="H121" s="264" t="s">
        <v>40</v>
      </c>
      <c r="I121" s="265"/>
      <c r="M121" s="66"/>
      <c r="N121" s="21"/>
      <c r="O121" s="22"/>
      <c r="P121" s="22"/>
      <c r="Q121" s="66"/>
    </row>
    <row r="122" spans="1:17" ht="16.5" thickTop="1" thickBot="1" x14ac:dyDescent="0.25">
      <c r="A122" s="54"/>
      <c r="B122" s="84" t="s">
        <v>171</v>
      </c>
      <c r="C122" s="84" t="s">
        <v>172</v>
      </c>
      <c r="D122" s="84" t="s">
        <v>171</v>
      </c>
      <c r="E122" s="84" t="s">
        <v>172</v>
      </c>
      <c r="F122" s="84" t="s">
        <v>171</v>
      </c>
      <c r="G122" s="84" t="s">
        <v>172</v>
      </c>
      <c r="H122" s="94" t="s">
        <v>171</v>
      </c>
      <c r="I122" s="94" t="s">
        <v>172</v>
      </c>
      <c r="M122" s="66"/>
      <c r="N122" s="21"/>
      <c r="O122" s="22"/>
      <c r="P122" s="22"/>
      <c r="Q122" s="66"/>
    </row>
    <row r="123" spans="1:17" ht="16.5" thickTop="1" thickBot="1" x14ac:dyDescent="0.25">
      <c r="A123" s="26" t="s">
        <v>173</v>
      </c>
      <c r="B123" s="160">
        <v>0</v>
      </c>
      <c r="C123" s="166">
        <f>B123/$B$132*100</f>
        <v>0</v>
      </c>
      <c r="D123" s="161">
        <v>2</v>
      </c>
      <c r="E123" s="166">
        <f>D123/$D$132*100</f>
        <v>7.6923076923076925</v>
      </c>
      <c r="F123" s="166">
        <v>0</v>
      </c>
      <c r="G123" s="166">
        <f>IFERROR(F123/$F$132*100,0)</f>
        <v>0</v>
      </c>
      <c r="H123" s="162">
        <f>SUM(B123,D123,F123)</f>
        <v>2</v>
      </c>
      <c r="I123" s="168">
        <f>H123/$H$132*100</f>
        <v>5.4054054054054053</v>
      </c>
      <c r="M123" s="66"/>
      <c r="N123" s="21"/>
      <c r="O123" s="22"/>
      <c r="P123" s="22"/>
      <c r="Q123" s="66"/>
    </row>
    <row r="124" spans="1:17" ht="16.5" thickTop="1" thickBot="1" x14ac:dyDescent="0.25">
      <c r="A124" s="26" t="s">
        <v>174</v>
      </c>
      <c r="B124" s="160">
        <v>6</v>
      </c>
      <c r="C124" s="166">
        <f t="shared" ref="C124:C131" si="53">B124/$B$132*100</f>
        <v>54.54545454545454</v>
      </c>
      <c r="D124" s="161">
        <v>8</v>
      </c>
      <c r="E124" s="166">
        <f t="shared" ref="E124:E131" si="54">D124/$D$132*100</f>
        <v>30.76923076923077</v>
      </c>
      <c r="F124" s="166">
        <v>0</v>
      </c>
      <c r="G124" s="166">
        <f t="shared" ref="G124:G131" si="55">IFERROR(F124/$F$132*100,0)</f>
        <v>0</v>
      </c>
      <c r="H124" s="162">
        <f t="shared" ref="H124:H131" si="56">SUM(B124,D124,F124)</f>
        <v>14</v>
      </c>
      <c r="I124" s="168">
        <f t="shared" ref="I124:I131" si="57">H124/$H$132*100</f>
        <v>37.837837837837839</v>
      </c>
      <c r="M124" s="66"/>
      <c r="N124" s="21"/>
      <c r="O124" s="22"/>
      <c r="P124" s="22"/>
      <c r="Q124" s="66"/>
    </row>
    <row r="125" spans="1:17" ht="16.5" thickTop="1" thickBot="1" x14ac:dyDescent="0.25">
      <c r="A125" s="26" t="s">
        <v>175</v>
      </c>
      <c r="B125" s="160">
        <v>0</v>
      </c>
      <c r="C125" s="166">
        <f t="shared" si="53"/>
        <v>0</v>
      </c>
      <c r="D125" s="161">
        <v>0</v>
      </c>
      <c r="E125" s="166">
        <f t="shared" si="54"/>
        <v>0</v>
      </c>
      <c r="F125" s="166">
        <v>0</v>
      </c>
      <c r="G125" s="166">
        <f t="shared" si="55"/>
        <v>0</v>
      </c>
      <c r="H125" s="162">
        <f t="shared" si="56"/>
        <v>0</v>
      </c>
      <c r="I125" s="168">
        <f t="shared" si="57"/>
        <v>0</v>
      </c>
      <c r="M125" s="66"/>
      <c r="N125" s="21"/>
      <c r="O125" s="22"/>
      <c r="P125" s="22"/>
      <c r="Q125" s="66"/>
    </row>
    <row r="126" spans="1:17" ht="16.5" thickTop="1" thickBot="1" x14ac:dyDescent="0.25">
      <c r="A126" s="26" t="s">
        <v>176</v>
      </c>
      <c r="B126" s="160">
        <v>0</v>
      </c>
      <c r="C126" s="166">
        <f t="shared" si="53"/>
        <v>0</v>
      </c>
      <c r="D126" s="161">
        <v>0</v>
      </c>
      <c r="E126" s="166">
        <f t="shared" si="54"/>
        <v>0</v>
      </c>
      <c r="F126" s="166">
        <v>0</v>
      </c>
      <c r="G126" s="166">
        <f t="shared" si="55"/>
        <v>0</v>
      </c>
      <c r="H126" s="162">
        <f t="shared" si="56"/>
        <v>0</v>
      </c>
      <c r="I126" s="168">
        <f t="shared" si="57"/>
        <v>0</v>
      </c>
      <c r="M126" s="66"/>
      <c r="N126" s="21"/>
      <c r="O126" s="22"/>
      <c r="P126" s="22"/>
      <c r="Q126" s="66"/>
    </row>
    <row r="127" spans="1:17" ht="16.5" thickTop="1" thickBot="1" x14ac:dyDescent="0.25">
      <c r="A127" s="26" t="s">
        <v>177</v>
      </c>
      <c r="B127" s="160">
        <v>4</v>
      </c>
      <c r="C127" s="166">
        <f t="shared" si="53"/>
        <v>36.363636363636367</v>
      </c>
      <c r="D127" s="161">
        <v>8</v>
      </c>
      <c r="E127" s="166">
        <f t="shared" si="54"/>
        <v>30.76923076923077</v>
      </c>
      <c r="F127" s="166">
        <v>0</v>
      </c>
      <c r="G127" s="166">
        <f t="shared" si="55"/>
        <v>0</v>
      </c>
      <c r="H127" s="162">
        <f t="shared" si="56"/>
        <v>12</v>
      </c>
      <c r="I127" s="168">
        <f t="shared" si="57"/>
        <v>32.432432432432435</v>
      </c>
      <c r="M127" s="66"/>
      <c r="N127" s="21"/>
      <c r="O127" s="22"/>
      <c r="P127" s="22"/>
      <c r="Q127" s="66"/>
    </row>
    <row r="128" spans="1:17" ht="16.5" thickTop="1" thickBot="1" x14ac:dyDescent="0.25">
      <c r="A128" s="26" t="s">
        <v>178</v>
      </c>
      <c r="B128" s="160">
        <v>0</v>
      </c>
      <c r="C128" s="166">
        <f t="shared" si="53"/>
        <v>0</v>
      </c>
      <c r="D128" s="161">
        <v>0</v>
      </c>
      <c r="E128" s="166">
        <f t="shared" si="54"/>
        <v>0</v>
      </c>
      <c r="F128" s="166">
        <v>0</v>
      </c>
      <c r="G128" s="166">
        <f t="shared" si="55"/>
        <v>0</v>
      </c>
      <c r="H128" s="162">
        <f t="shared" si="56"/>
        <v>0</v>
      </c>
      <c r="I128" s="168">
        <f t="shared" si="57"/>
        <v>0</v>
      </c>
      <c r="M128" s="66"/>
      <c r="N128" s="21"/>
      <c r="O128" s="22"/>
      <c r="P128" s="22"/>
      <c r="Q128" s="66"/>
    </row>
    <row r="129" spans="1:17" ht="16.5" thickTop="1" thickBot="1" x14ac:dyDescent="0.25">
      <c r="A129" s="26" t="s">
        <v>179</v>
      </c>
      <c r="B129" s="160">
        <v>0</v>
      </c>
      <c r="C129" s="166">
        <f t="shared" si="53"/>
        <v>0</v>
      </c>
      <c r="D129" s="161">
        <v>0</v>
      </c>
      <c r="E129" s="166">
        <f t="shared" si="54"/>
        <v>0</v>
      </c>
      <c r="F129" s="166">
        <v>0</v>
      </c>
      <c r="G129" s="166">
        <f t="shared" si="55"/>
        <v>0</v>
      </c>
      <c r="H129" s="162">
        <f t="shared" si="56"/>
        <v>0</v>
      </c>
      <c r="I129" s="168">
        <f t="shared" si="57"/>
        <v>0</v>
      </c>
      <c r="M129" s="66"/>
      <c r="N129" s="21"/>
      <c r="O129" s="22"/>
      <c r="P129" s="22"/>
      <c r="Q129" s="66"/>
    </row>
    <row r="130" spans="1:17" ht="16.5" thickTop="1" thickBot="1" x14ac:dyDescent="0.25">
      <c r="A130" s="26" t="s">
        <v>34</v>
      </c>
      <c r="B130" s="160">
        <v>0</v>
      </c>
      <c r="C130" s="166">
        <f t="shared" si="53"/>
        <v>0</v>
      </c>
      <c r="D130" s="161">
        <v>0</v>
      </c>
      <c r="E130" s="166">
        <f t="shared" si="54"/>
        <v>0</v>
      </c>
      <c r="F130" s="170">
        <v>0</v>
      </c>
      <c r="G130" s="166">
        <f t="shared" si="55"/>
        <v>0</v>
      </c>
      <c r="H130" s="162">
        <f t="shared" si="56"/>
        <v>0</v>
      </c>
      <c r="I130" s="168">
        <f t="shared" si="57"/>
        <v>0</v>
      </c>
      <c r="M130" s="66"/>
      <c r="N130" s="21"/>
      <c r="O130" s="22"/>
      <c r="P130" s="22"/>
      <c r="Q130" s="66"/>
    </row>
    <row r="131" spans="1:17" ht="16.5" thickTop="1" thickBot="1" x14ac:dyDescent="0.25">
      <c r="A131" s="26" t="s">
        <v>33</v>
      </c>
      <c r="B131" s="160">
        <v>1</v>
      </c>
      <c r="C131" s="166">
        <f t="shared" si="53"/>
        <v>9.0909090909090917</v>
      </c>
      <c r="D131" s="161">
        <v>8</v>
      </c>
      <c r="E131" s="166">
        <f t="shared" si="54"/>
        <v>30.76923076923077</v>
      </c>
      <c r="F131" s="166">
        <v>0</v>
      </c>
      <c r="G131" s="166">
        <f t="shared" si="55"/>
        <v>0</v>
      </c>
      <c r="H131" s="162">
        <f t="shared" si="56"/>
        <v>9</v>
      </c>
      <c r="I131" s="168">
        <f t="shared" si="57"/>
        <v>24.324324324324326</v>
      </c>
      <c r="M131" s="66"/>
      <c r="N131" s="21"/>
      <c r="O131" s="22"/>
      <c r="P131" s="22"/>
      <c r="Q131" s="66"/>
    </row>
    <row r="132" spans="1:17" ht="20.25" customHeight="1" thickTop="1" thickBot="1" x14ac:dyDescent="0.25">
      <c r="A132" s="159" t="s">
        <v>40</v>
      </c>
      <c r="B132" s="163">
        <f t="shared" ref="B132:I132" si="58">SUM(B123:B131)</f>
        <v>11</v>
      </c>
      <c r="C132" s="171">
        <f t="shared" si="58"/>
        <v>100</v>
      </c>
      <c r="D132" s="164">
        <f t="shared" si="58"/>
        <v>26</v>
      </c>
      <c r="E132" s="171">
        <f t="shared" si="58"/>
        <v>100</v>
      </c>
      <c r="F132" s="171">
        <f t="shared" si="58"/>
        <v>0</v>
      </c>
      <c r="G132" s="171">
        <f t="shared" si="58"/>
        <v>0</v>
      </c>
      <c r="H132" s="165">
        <f t="shared" si="58"/>
        <v>37</v>
      </c>
      <c r="I132" s="169">
        <f t="shared" si="58"/>
        <v>100</v>
      </c>
      <c r="M132" s="66"/>
      <c r="N132" s="21"/>
      <c r="O132" s="22"/>
      <c r="P132" s="22"/>
      <c r="Q132" s="66"/>
    </row>
    <row r="133" spans="1:17" ht="15.75" thickTop="1" thickBot="1" x14ac:dyDescent="0.25"/>
    <row r="134" spans="1:17" ht="20.100000000000001" customHeight="1" thickTop="1" thickBot="1" x14ac:dyDescent="0.25">
      <c r="A134" s="19" t="s">
        <v>166</v>
      </c>
      <c r="B134" s="276" t="s">
        <v>38</v>
      </c>
      <c r="C134" s="278"/>
      <c r="D134" s="276" t="s">
        <v>39</v>
      </c>
      <c r="E134" s="278"/>
      <c r="F134" s="276" t="s">
        <v>208</v>
      </c>
      <c r="G134" s="278"/>
      <c r="H134" s="264" t="s">
        <v>40</v>
      </c>
      <c r="I134" s="265"/>
      <c r="M134" s="66"/>
      <c r="N134" s="21"/>
      <c r="O134" s="22"/>
      <c r="P134" s="22"/>
      <c r="Q134" s="66"/>
    </row>
    <row r="135" spans="1:17" ht="16.5" thickTop="1" thickBot="1" x14ac:dyDescent="0.25">
      <c r="A135" s="54"/>
      <c r="B135" s="84" t="s">
        <v>171</v>
      </c>
      <c r="C135" s="84" t="s">
        <v>172</v>
      </c>
      <c r="D135" s="84" t="s">
        <v>171</v>
      </c>
      <c r="E135" s="84" t="s">
        <v>172</v>
      </c>
      <c r="F135" s="84" t="s">
        <v>171</v>
      </c>
      <c r="G135" s="84" t="s">
        <v>172</v>
      </c>
      <c r="H135" s="94" t="s">
        <v>171</v>
      </c>
      <c r="I135" s="94" t="s">
        <v>172</v>
      </c>
      <c r="M135" s="66"/>
      <c r="N135" s="21"/>
      <c r="O135" s="22"/>
      <c r="P135" s="22"/>
      <c r="Q135" s="66"/>
    </row>
    <row r="136" spans="1:17" ht="16.5" thickTop="1" thickBot="1" x14ac:dyDescent="0.25">
      <c r="A136" s="26" t="s">
        <v>173</v>
      </c>
      <c r="B136" s="160">
        <v>1</v>
      </c>
      <c r="C136" s="166">
        <f>B136/$B$145*100</f>
        <v>6.666666666666667</v>
      </c>
      <c r="D136" s="161">
        <v>1</v>
      </c>
      <c r="E136" s="166">
        <f>D136/$D$145*100</f>
        <v>2.8571428571428572</v>
      </c>
      <c r="F136" s="166">
        <v>0</v>
      </c>
      <c r="G136" s="166">
        <f>IFERROR(F136/$F$145*100,0)</f>
        <v>0</v>
      </c>
      <c r="H136" s="162">
        <f>SUM(B136,D136,F136)</f>
        <v>2</v>
      </c>
      <c r="I136" s="168">
        <f>H136/$H$145*100</f>
        <v>4</v>
      </c>
      <c r="M136" s="66"/>
      <c r="N136" s="21"/>
      <c r="O136" s="22"/>
      <c r="P136" s="22"/>
      <c r="Q136" s="66"/>
    </row>
    <row r="137" spans="1:17" ht="16.5" thickTop="1" thickBot="1" x14ac:dyDescent="0.25">
      <c r="A137" s="26" t="s">
        <v>174</v>
      </c>
      <c r="B137" s="160">
        <v>9</v>
      </c>
      <c r="C137" s="166">
        <f t="shared" ref="C137:C144" si="59">B137/$B$145*100</f>
        <v>60</v>
      </c>
      <c r="D137" s="161">
        <v>13</v>
      </c>
      <c r="E137" s="166">
        <f t="shared" ref="E137:E144" si="60">D137/$D$145*100</f>
        <v>37.142857142857146</v>
      </c>
      <c r="F137" s="166">
        <v>0</v>
      </c>
      <c r="G137" s="166">
        <f t="shared" ref="G137:G144" si="61">IFERROR(F137/$F$145*100,0)</f>
        <v>0</v>
      </c>
      <c r="H137" s="162">
        <f t="shared" ref="H137:H144" si="62">SUM(B137,D137,F137)</f>
        <v>22</v>
      </c>
      <c r="I137" s="168">
        <f t="shared" ref="I137:I144" si="63">H137/$H$145*100</f>
        <v>44</v>
      </c>
      <c r="M137" s="66"/>
      <c r="N137" s="21"/>
      <c r="O137" s="22"/>
      <c r="P137" s="22"/>
      <c r="Q137" s="66"/>
    </row>
    <row r="138" spans="1:17" ht="16.5" thickTop="1" thickBot="1" x14ac:dyDescent="0.25">
      <c r="A138" s="26" t="s">
        <v>175</v>
      </c>
      <c r="B138" s="160">
        <v>0</v>
      </c>
      <c r="C138" s="166">
        <f t="shared" si="59"/>
        <v>0</v>
      </c>
      <c r="D138" s="161">
        <v>0</v>
      </c>
      <c r="E138" s="166">
        <f t="shared" si="60"/>
        <v>0</v>
      </c>
      <c r="F138" s="166">
        <v>0</v>
      </c>
      <c r="G138" s="166">
        <f t="shared" si="61"/>
        <v>0</v>
      </c>
      <c r="H138" s="162">
        <f t="shared" si="62"/>
        <v>0</v>
      </c>
      <c r="I138" s="168">
        <f t="shared" si="63"/>
        <v>0</v>
      </c>
      <c r="M138" s="66"/>
      <c r="N138" s="21"/>
      <c r="O138" s="22"/>
      <c r="P138" s="22"/>
      <c r="Q138" s="66"/>
    </row>
    <row r="139" spans="1:17" ht="16.5" thickTop="1" thickBot="1" x14ac:dyDescent="0.25">
      <c r="A139" s="26" t="s">
        <v>176</v>
      </c>
      <c r="B139" s="160">
        <v>0</v>
      </c>
      <c r="C139" s="166">
        <f t="shared" si="59"/>
        <v>0</v>
      </c>
      <c r="D139" s="161">
        <v>0</v>
      </c>
      <c r="E139" s="166">
        <f t="shared" si="60"/>
        <v>0</v>
      </c>
      <c r="F139" s="166">
        <v>0</v>
      </c>
      <c r="G139" s="166">
        <f t="shared" si="61"/>
        <v>0</v>
      </c>
      <c r="H139" s="162">
        <f t="shared" si="62"/>
        <v>0</v>
      </c>
      <c r="I139" s="168">
        <f t="shared" si="63"/>
        <v>0</v>
      </c>
      <c r="M139" s="66"/>
      <c r="N139" s="21"/>
      <c r="O139" s="22"/>
      <c r="P139" s="22"/>
      <c r="Q139" s="66"/>
    </row>
    <row r="140" spans="1:17" ht="16.5" thickTop="1" thickBot="1" x14ac:dyDescent="0.25">
      <c r="A140" s="26" t="s">
        <v>177</v>
      </c>
      <c r="B140" s="160">
        <v>2</v>
      </c>
      <c r="C140" s="166">
        <f t="shared" si="59"/>
        <v>13.333333333333334</v>
      </c>
      <c r="D140" s="161">
        <v>13</v>
      </c>
      <c r="E140" s="166">
        <f t="shared" si="60"/>
        <v>37.142857142857146</v>
      </c>
      <c r="F140" s="166">
        <v>0</v>
      </c>
      <c r="G140" s="166">
        <f t="shared" si="61"/>
        <v>0</v>
      </c>
      <c r="H140" s="162">
        <f t="shared" si="62"/>
        <v>15</v>
      </c>
      <c r="I140" s="168">
        <f t="shared" si="63"/>
        <v>30</v>
      </c>
      <c r="M140" s="66"/>
      <c r="N140" s="21"/>
      <c r="O140" s="22"/>
      <c r="P140" s="22"/>
      <c r="Q140" s="66"/>
    </row>
    <row r="141" spans="1:17" ht="16.5" thickTop="1" thickBot="1" x14ac:dyDescent="0.25">
      <c r="A141" s="26" t="s">
        <v>178</v>
      </c>
      <c r="B141" s="160">
        <v>0</v>
      </c>
      <c r="C141" s="166">
        <f t="shared" si="59"/>
        <v>0</v>
      </c>
      <c r="D141" s="161">
        <v>0</v>
      </c>
      <c r="E141" s="166">
        <f t="shared" si="60"/>
        <v>0</v>
      </c>
      <c r="F141" s="166">
        <v>0</v>
      </c>
      <c r="G141" s="166">
        <f t="shared" si="61"/>
        <v>0</v>
      </c>
      <c r="H141" s="162">
        <f t="shared" si="62"/>
        <v>0</v>
      </c>
      <c r="I141" s="168">
        <f t="shared" si="63"/>
        <v>0</v>
      </c>
      <c r="M141" s="66"/>
      <c r="N141" s="21"/>
      <c r="O141" s="22"/>
      <c r="P141" s="22"/>
      <c r="Q141" s="66"/>
    </row>
    <row r="142" spans="1:17" ht="16.5" thickTop="1" thickBot="1" x14ac:dyDescent="0.25">
      <c r="A142" s="26" t="s">
        <v>179</v>
      </c>
      <c r="B142" s="160">
        <v>0</v>
      </c>
      <c r="C142" s="166">
        <f t="shared" si="59"/>
        <v>0</v>
      </c>
      <c r="D142" s="161">
        <v>0</v>
      </c>
      <c r="E142" s="166">
        <f t="shared" si="60"/>
        <v>0</v>
      </c>
      <c r="F142" s="166">
        <v>0</v>
      </c>
      <c r="G142" s="166">
        <f t="shared" si="61"/>
        <v>0</v>
      </c>
      <c r="H142" s="162">
        <f t="shared" si="62"/>
        <v>0</v>
      </c>
      <c r="I142" s="168">
        <f t="shared" si="63"/>
        <v>0</v>
      </c>
      <c r="M142" s="66"/>
      <c r="N142" s="21"/>
      <c r="O142" s="22"/>
      <c r="P142" s="22"/>
      <c r="Q142" s="66"/>
    </row>
    <row r="143" spans="1:17" ht="16.5" thickTop="1" thickBot="1" x14ac:dyDescent="0.25">
      <c r="A143" s="26" t="s">
        <v>34</v>
      </c>
      <c r="B143" s="160">
        <v>0</v>
      </c>
      <c r="C143" s="166">
        <f t="shared" si="59"/>
        <v>0</v>
      </c>
      <c r="D143" s="161">
        <v>1</v>
      </c>
      <c r="E143" s="166">
        <f t="shared" si="60"/>
        <v>2.8571428571428572</v>
      </c>
      <c r="F143" s="170">
        <v>0</v>
      </c>
      <c r="G143" s="166">
        <f t="shared" si="61"/>
        <v>0</v>
      </c>
      <c r="H143" s="162">
        <f t="shared" si="62"/>
        <v>1</v>
      </c>
      <c r="I143" s="168">
        <f t="shared" si="63"/>
        <v>2</v>
      </c>
      <c r="M143" s="66"/>
      <c r="N143" s="21"/>
      <c r="O143" s="22"/>
      <c r="P143" s="22"/>
      <c r="Q143" s="66"/>
    </row>
    <row r="144" spans="1:17" ht="16.5" thickTop="1" thickBot="1" x14ac:dyDescent="0.25">
      <c r="A144" s="26" t="s">
        <v>33</v>
      </c>
      <c r="B144" s="160">
        <v>3</v>
      </c>
      <c r="C144" s="166">
        <f t="shared" si="59"/>
        <v>20</v>
      </c>
      <c r="D144" s="161">
        <v>7</v>
      </c>
      <c r="E144" s="166">
        <f t="shared" si="60"/>
        <v>20</v>
      </c>
      <c r="F144" s="166">
        <v>0</v>
      </c>
      <c r="G144" s="166">
        <f t="shared" si="61"/>
        <v>0</v>
      </c>
      <c r="H144" s="162">
        <f t="shared" si="62"/>
        <v>10</v>
      </c>
      <c r="I144" s="168">
        <f t="shared" si="63"/>
        <v>20</v>
      </c>
      <c r="M144" s="66"/>
      <c r="N144" s="21"/>
      <c r="O144" s="22"/>
      <c r="P144" s="22"/>
      <c r="Q144" s="66"/>
    </row>
    <row r="145" spans="1:17" ht="20.25" customHeight="1" thickTop="1" thickBot="1" x14ac:dyDescent="0.25">
      <c r="A145" s="159" t="s">
        <v>40</v>
      </c>
      <c r="B145" s="163">
        <f t="shared" ref="B145:I145" si="64">SUM(B136:B144)</f>
        <v>15</v>
      </c>
      <c r="C145" s="171">
        <f t="shared" si="64"/>
        <v>100</v>
      </c>
      <c r="D145" s="164">
        <f t="shared" si="64"/>
        <v>35</v>
      </c>
      <c r="E145" s="171">
        <f t="shared" si="64"/>
        <v>100</v>
      </c>
      <c r="F145" s="171">
        <f t="shared" si="64"/>
        <v>0</v>
      </c>
      <c r="G145" s="171">
        <f t="shared" si="64"/>
        <v>0</v>
      </c>
      <c r="H145" s="165">
        <f t="shared" si="64"/>
        <v>50</v>
      </c>
      <c r="I145" s="169">
        <f t="shared" si="64"/>
        <v>100</v>
      </c>
      <c r="M145" s="66"/>
      <c r="N145" s="21"/>
      <c r="O145" s="22"/>
      <c r="P145" s="22"/>
      <c r="Q145" s="66"/>
    </row>
    <row r="146" spans="1:17" ht="15.75" thickTop="1" thickBot="1" x14ac:dyDescent="0.25"/>
    <row r="147" spans="1:17" ht="20.100000000000001" customHeight="1" thickTop="1" thickBot="1" x14ac:dyDescent="0.25">
      <c r="A147" s="19" t="s">
        <v>163</v>
      </c>
      <c r="B147" s="276" t="s">
        <v>38</v>
      </c>
      <c r="C147" s="278"/>
      <c r="D147" s="276" t="s">
        <v>39</v>
      </c>
      <c r="E147" s="278"/>
      <c r="F147" s="276" t="s">
        <v>208</v>
      </c>
      <c r="G147" s="278"/>
      <c r="H147" s="264" t="s">
        <v>40</v>
      </c>
      <c r="I147" s="265"/>
      <c r="M147" s="66"/>
      <c r="N147" s="21"/>
      <c r="O147" s="22"/>
      <c r="P147" s="22"/>
      <c r="Q147" s="66"/>
    </row>
    <row r="148" spans="1:17" ht="16.5" thickTop="1" thickBot="1" x14ac:dyDescent="0.25">
      <c r="A148" s="54"/>
      <c r="B148" s="84" t="s">
        <v>171</v>
      </c>
      <c r="C148" s="84" t="s">
        <v>172</v>
      </c>
      <c r="D148" s="84" t="s">
        <v>171</v>
      </c>
      <c r="E148" s="84" t="s">
        <v>172</v>
      </c>
      <c r="F148" s="84" t="s">
        <v>171</v>
      </c>
      <c r="G148" s="84" t="s">
        <v>172</v>
      </c>
      <c r="H148" s="94" t="s">
        <v>171</v>
      </c>
      <c r="I148" s="94" t="s">
        <v>172</v>
      </c>
      <c r="M148" s="66"/>
      <c r="N148" s="21"/>
      <c r="O148" s="22"/>
      <c r="P148" s="22"/>
      <c r="Q148" s="66"/>
    </row>
    <row r="149" spans="1:17" ht="16.5" thickTop="1" thickBot="1" x14ac:dyDescent="0.25">
      <c r="A149" s="26" t="s">
        <v>173</v>
      </c>
      <c r="B149" s="160">
        <v>29</v>
      </c>
      <c r="C149" s="166">
        <f>B149/$B$158*100</f>
        <v>6.1571125265392785</v>
      </c>
      <c r="D149" s="161">
        <v>51</v>
      </c>
      <c r="E149" s="166">
        <f>D149/$D$158*100</f>
        <v>7.623318385650224</v>
      </c>
      <c r="F149" s="166">
        <v>0</v>
      </c>
      <c r="G149" s="166">
        <f>IFERROR(F149/$F$158*100,0)</f>
        <v>0</v>
      </c>
      <c r="H149" s="162">
        <f>SUM(B149,D149,F149)</f>
        <v>80</v>
      </c>
      <c r="I149" s="168">
        <f>IFERROR(H149/$H$158*100,0)</f>
        <v>7.0175438596491224</v>
      </c>
      <c r="M149" s="66"/>
      <c r="N149" s="21"/>
      <c r="O149" s="22"/>
      <c r="P149" s="22"/>
      <c r="Q149" s="66"/>
    </row>
    <row r="150" spans="1:17" ht="16.5" thickTop="1" thickBot="1" x14ac:dyDescent="0.25">
      <c r="A150" s="26" t="s">
        <v>174</v>
      </c>
      <c r="B150" s="160">
        <v>301</v>
      </c>
      <c r="C150" s="166">
        <f t="shared" ref="C150:C157" si="65">B150/$B$158*100</f>
        <v>63.906581740976641</v>
      </c>
      <c r="D150" s="161">
        <v>330</v>
      </c>
      <c r="E150" s="166">
        <f t="shared" ref="E150:E157" si="66">D150/$D$158*100</f>
        <v>49.327354260089685</v>
      </c>
      <c r="F150" s="166">
        <v>0</v>
      </c>
      <c r="G150" s="166">
        <f t="shared" ref="G150:G157" si="67">IFERROR(F150/$F$158*100,0)</f>
        <v>0</v>
      </c>
      <c r="H150" s="162">
        <f t="shared" ref="H150:H157" si="68">SUM(B150,D150,F150)</f>
        <v>631</v>
      </c>
      <c r="I150" s="168">
        <f t="shared" ref="I150:I157" si="69">IFERROR(H150/$H$158*100,0)</f>
        <v>55.350877192982459</v>
      </c>
      <c r="M150" s="66"/>
      <c r="N150" s="21"/>
      <c r="O150" s="22"/>
      <c r="P150" s="22"/>
      <c r="Q150" s="66"/>
    </row>
    <row r="151" spans="1:17" ht="16.5" thickTop="1" thickBot="1" x14ac:dyDescent="0.25">
      <c r="A151" s="26" t="s">
        <v>175</v>
      </c>
      <c r="B151" s="160">
        <v>15</v>
      </c>
      <c r="C151" s="166">
        <f t="shared" si="65"/>
        <v>3.1847133757961785</v>
      </c>
      <c r="D151" s="161">
        <v>39</v>
      </c>
      <c r="E151" s="166">
        <f t="shared" si="66"/>
        <v>5.8295964125560538</v>
      </c>
      <c r="F151" s="166">
        <v>0</v>
      </c>
      <c r="G151" s="166">
        <f t="shared" si="67"/>
        <v>0</v>
      </c>
      <c r="H151" s="162">
        <f t="shared" si="68"/>
        <v>54</v>
      </c>
      <c r="I151" s="168">
        <f t="shared" si="69"/>
        <v>4.7368421052631584</v>
      </c>
      <c r="M151" s="66"/>
      <c r="N151" s="21"/>
      <c r="O151" s="22"/>
      <c r="P151" s="22"/>
      <c r="Q151" s="66"/>
    </row>
    <row r="152" spans="1:17" ht="16.5" thickTop="1" thickBot="1" x14ac:dyDescent="0.25">
      <c r="A152" s="26" t="s">
        <v>176</v>
      </c>
      <c r="B152" s="160">
        <v>0</v>
      </c>
      <c r="C152" s="166">
        <f t="shared" si="65"/>
        <v>0</v>
      </c>
      <c r="D152" s="161">
        <v>1</v>
      </c>
      <c r="E152" s="166">
        <f t="shared" si="66"/>
        <v>0.14947683109118087</v>
      </c>
      <c r="F152" s="166">
        <v>0</v>
      </c>
      <c r="G152" s="166">
        <f t="shared" si="67"/>
        <v>0</v>
      </c>
      <c r="H152" s="162">
        <f t="shared" si="68"/>
        <v>1</v>
      </c>
      <c r="I152" s="168">
        <f t="shared" si="69"/>
        <v>8.771929824561403E-2</v>
      </c>
      <c r="M152" s="66"/>
      <c r="N152" s="21"/>
      <c r="O152" s="22"/>
      <c r="P152" s="22"/>
      <c r="Q152" s="66"/>
    </row>
    <row r="153" spans="1:17" ht="16.5" thickTop="1" thickBot="1" x14ac:dyDescent="0.25">
      <c r="A153" s="26" t="s">
        <v>177</v>
      </c>
      <c r="B153" s="160">
        <v>96</v>
      </c>
      <c r="C153" s="166">
        <f t="shared" si="65"/>
        <v>20.382165605095544</v>
      </c>
      <c r="D153" s="161">
        <v>209</v>
      </c>
      <c r="E153" s="166">
        <f t="shared" si="66"/>
        <v>31.2406576980568</v>
      </c>
      <c r="F153" s="166">
        <v>0</v>
      </c>
      <c r="G153" s="166">
        <f t="shared" si="67"/>
        <v>0</v>
      </c>
      <c r="H153" s="162">
        <f t="shared" si="68"/>
        <v>305</v>
      </c>
      <c r="I153" s="168">
        <f t="shared" si="69"/>
        <v>26.754385964912281</v>
      </c>
      <c r="M153" s="66"/>
      <c r="N153" s="21"/>
      <c r="O153" s="22"/>
      <c r="P153" s="22"/>
      <c r="Q153" s="66"/>
    </row>
    <row r="154" spans="1:17" ht="16.5" thickTop="1" thickBot="1" x14ac:dyDescent="0.25">
      <c r="A154" s="26" t="s">
        <v>178</v>
      </c>
      <c r="B154" s="160">
        <v>0</v>
      </c>
      <c r="C154" s="166">
        <f t="shared" si="65"/>
        <v>0</v>
      </c>
      <c r="D154" s="161">
        <v>4</v>
      </c>
      <c r="E154" s="166">
        <f t="shared" si="66"/>
        <v>0.59790732436472349</v>
      </c>
      <c r="F154" s="166">
        <v>0</v>
      </c>
      <c r="G154" s="166">
        <f t="shared" si="67"/>
        <v>0</v>
      </c>
      <c r="H154" s="162">
        <f t="shared" si="68"/>
        <v>4</v>
      </c>
      <c r="I154" s="168">
        <f t="shared" si="69"/>
        <v>0.35087719298245612</v>
      </c>
      <c r="M154" s="66"/>
      <c r="N154" s="21"/>
      <c r="O154" s="22"/>
      <c r="P154" s="22"/>
      <c r="Q154" s="66"/>
    </row>
    <row r="155" spans="1:17" ht="16.5" thickTop="1" thickBot="1" x14ac:dyDescent="0.25">
      <c r="A155" s="26" t="s">
        <v>179</v>
      </c>
      <c r="B155" s="160">
        <v>4</v>
      </c>
      <c r="C155" s="166">
        <f t="shared" si="65"/>
        <v>0.84925690021231426</v>
      </c>
      <c r="D155" s="161">
        <v>5</v>
      </c>
      <c r="E155" s="166">
        <f t="shared" si="66"/>
        <v>0.74738415545590431</v>
      </c>
      <c r="F155" s="166">
        <v>0</v>
      </c>
      <c r="G155" s="166">
        <f t="shared" si="67"/>
        <v>0</v>
      </c>
      <c r="H155" s="162">
        <f t="shared" si="68"/>
        <v>9</v>
      </c>
      <c r="I155" s="168">
        <f t="shared" si="69"/>
        <v>0.78947368421052633</v>
      </c>
      <c r="M155" s="66"/>
      <c r="N155" s="21"/>
      <c r="O155" s="22"/>
      <c r="P155" s="22"/>
      <c r="Q155" s="66"/>
    </row>
    <row r="156" spans="1:17" ht="16.5" thickTop="1" thickBot="1" x14ac:dyDescent="0.25">
      <c r="A156" s="26" t="s">
        <v>34</v>
      </c>
      <c r="B156" s="160">
        <v>7</v>
      </c>
      <c r="C156" s="166">
        <f t="shared" si="65"/>
        <v>1.48619957537155</v>
      </c>
      <c r="D156" s="161">
        <v>6</v>
      </c>
      <c r="E156" s="166">
        <f t="shared" si="66"/>
        <v>0.89686098654708524</v>
      </c>
      <c r="F156" s="170">
        <v>0</v>
      </c>
      <c r="G156" s="166">
        <f t="shared" si="67"/>
        <v>0</v>
      </c>
      <c r="H156" s="162">
        <f t="shared" si="68"/>
        <v>13</v>
      </c>
      <c r="I156" s="168">
        <f t="shared" si="69"/>
        <v>1.1403508771929824</v>
      </c>
      <c r="M156" s="66"/>
      <c r="N156" s="21"/>
      <c r="O156" s="22"/>
      <c r="P156" s="22"/>
      <c r="Q156" s="66"/>
    </row>
    <row r="157" spans="1:17" ht="16.5" thickTop="1" thickBot="1" x14ac:dyDescent="0.25">
      <c r="A157" s="26" t="s">
        <v>33</v>
      </c>
      <c r="B157" s="160">
        <v>19</v>
      </c>
      <c r="C157" s="166">
        <f t="shared" si="65"/>
        <v>4.0339702760084926</v>
      </c>
      <c r="D157" s="161">
        <v>24</v>
      </c>
      <c r="E157" s="166">
        <f t="shared" si="66"/>
        <v>3.5874439461883409</v>
      </c>
      <c r="F157" s="166">
        <v>0</v>
      </c>
      <c r="G157" s="166">
        <f t="shared" si="67"/>
        <v>0</v>
      </c>
      <c r="H157" s="162">
        <f t="shared" si="68"/>
        <v>43</v>
      </c>
      <c r="I157" s="168">
        <f t="shared" si="69"/>
        <v>3.7719298245614032</v>
      </c>
      <c r="M157" s="66"/>
      <c r="N157" s="21"/>
      <c r="O157" s="22"/>
      <c r="P157" s="22"/>
      <c r="Q157" s="66"/>
    </row>
    <row r="158" spans="1:17" ht="20.25" customHeight="1" thickTop="1" thickBot="1" x14ac:dyDescent="0.25">
      <c r="A158" s="159" t="s">
        <v>40</v>
      </c>
      <c r="B158" s="163">
        <f t="shared" ref="B158:I158" si="70">SUM(B149:B157)</f>
        <v>471</v>
      </c>
      <c r="C158" s="171">
        <f t="shared" si="70"/>
        <v>99.999999999999986</v>
      </c>
      <c r="D158" s="164">
        <f t="shared" si="70"/>
        <v>669</v>
      </c>
      <c r="E158" s="171">
        <f t="shared" si="70"/>
        <v>99.999999999999986</v>
      </c>
      <c r="F158" s="171">
        <f t="shared" si="70"/>
        <v>0</v>
      </c>
      <c r="G158" s="171">
        <f t="shared" si="70"/>
        <v>0</v>
      </c>
      <c r="H158" s="165">
        <f t="shared" si="70"/>
        <v>1140</v>
      </c>
      <c r="I158" s="169">
        <f t="shared" si="70"/>
        <v>99.999999999999986</v>
      </c>
      <c r="M158" s="66"/>
      <c r="N158" s="21"/>
      <c r="O158" s="22"/>
      <c r="P158" s="22"/>
      <c r="Q158" s="66"/>
    </row>
    <row r="159" spans="1:17" ht="15.75" thickTop="1" thickBot="1" x14ac:dyDescent="0.25"/>
    <row r="160" spans="1:17" ht="20.100000000000001" customHeight="1" thickTop="1" thickBot="1" x14ac:dyDescent="0.25">
      <c r="A160" s="19" t="s">
        <v>164</v>
      </c>
      <c r="B160" s="276" t="s">
        <v>38</v>
      </c>
      <c r="C160" s="278"/>
      <c r="D160" s="276" t="s">
        <v>39</v>
      </c>
      <c r="E160" s="278"/>
      <c r="F160" s="276" t="s">
        <v>208</v>
      </c>
      <c r="G160" s="278"/>
      <c r="H160" s="264" t="s">
        <v>40</v>
      </c>
      <c r="I160" s="265"/>
      <c r="M160" s="66"/>
      <c r="N160" s="21"/>
      <c r="O160" s="22"/>
      <c r="P160" s="22"/>
      <c r="Q160" s="66"/>
    </row>
    <row r="161" spans="1:17" ht="16.5" thickTop="1" thickBot="1" x14ac:dyDescent="0.25">
      <c r="A161" s="54"/>
      <c r="B161" s="84" t="s">
        <v>171</v>
      </c>
      <c r="C161" s="84" t="s">
        <v>172</v>
      </c>
      <c r="D161" s="84" t="s">
        <v>171</v>
      </c>
      <c r="E161" s="84" t="s">
        <v>172</v>
      </c>
      <c r="F161" s="84" t="s">
        <v>171</v>
      </c>
      <c r="G161" s="84" t="s">
        <v>172</v>
      </c>
      <c r="H161" s="94" t="s">
        <v>171</v>
      </c>
      <c r="I161" s="94" t="s">
        <v>172</v>
      </c>
      <c r="M161" s="66"/>
      <c r="N161" s="21"/>
      <c r="O161" s="22"/>
      <c r="P161" s="22"/>
      <c r="Q161" s="66"/>
    </row>
    <row r="162" spans="1:17" ht="16.5" thickTop="1" thickBot="1" x14ac:dyDescent="0.25">
      <c r="A162" s="26" t="s">
        <v>173</v>
      </c>
      <c r="B162" s="160">
        <v>0</v>
      </c>
      <c r="C162" s="166">
        <f>B162/$B$171*100</f>
        <v>0</v>
      </c>
      <c r="D162" s="161">
        <v>0</v>
      </c>
      <c r="E162" s="166">
        <f>D162/$D$171*100</f>
        <v>0</v>
      </c>
      <c r="F162" s="166">
        <v>0</v>
      </c>
      <c r="G162" s="166">
        <f>IFERROR(F162/$F$171*100,0)</f>
        <v>0</v>
      </c>
      <c r="H162" s="162">
        <f>SUM(B162,D162,F162)</f>
        <v>0</v>
      </c>
      <c r="I162" s="168">
        <f>H162/$H$171*100</f>
        <v>0</v>
      </c>
      <c r="M162" s="66"/>
      <c r="N162" s="21"/>
      <c r="O162" s="22"/>
      <c r="P162" s="22"/>
      <c r="Q162" s="66"/>
    </row>
    <row r="163" spans="1:17" ht="16.5" thickTop="1" thickBot="1" x14ac:dyDescent="0.25">
      <c r="A163" s="26" t="s">
        <v>174</v>
      </c>
      <c r="B163" s="160">
        <v>2</v>
      </c>
      <c r="C163" s="166">
        <f t="shared" ref="C163:C170" si="71">B163/$B$171*100</f>
        <v>66.666666666666657</v>
      </c>
      <c r="D163" s="161">
        <v>2</v>
      </c>
      <c r="E163" s="166">
        <f t="shared" ref="E163:E170" si="72">D163/$D$171*100</f>
        <v>50</v>
      </c>
      <c r="F163" s="166">
        <v>0</v>
      </c>
      <c r="G163" s="166">
        <f t="shared" ref="G163:G170" si="73">IFERROR(F163/$F$171*100,0)</f>
        <v>0</v>
      </c>
      <c r="H163" s="162">
        <f t="shared" ref="H163:H170" si="74">SUM(B163,D163,F163)</f>
        <v>4</v>
      </c>
      <c r="I163" s="168">
        <f t="shared" ref="I163:I170" si="75">H163/$H$171*100</f>
        <v>57.142857142857139</v>
      </c>
      <c r="M163" s="66"/>
      <c r="N163" s="21"/>
      <c r="O163" s="22"/>
      <c r="P163" s="22"/>
      <c r="Q163" s="66"/>
    </row>
    <row r="164" spans="1:17" ht="16.5" thickTop="1" thickBot="1" x14ac:dyDescent="0.25">
      <c r="A164" s="26" t="s">
        <v>175</v>
      </c>
      <c r="B164" s="160">
        <v>0</v>
      </c>
      <c r="C164" s="166">
        <f t="shared" si="71"/>
        <v>0</v>
      </c>
      <c r="D164" s="161">
        <v>1</v>
      </c>
      <c r="E164" s="166">
        <f t="shared" si="72"/>
        <v>25</v>
      </c>
      <c r="F164" s="166">
        <v>0</v>
      </c>
      <c r="G164" s="166">
        <f t="shared" si="73"/>
        <v>0</v>
      </c>
      <c r="H164" s="162">
        <f t="shared" si="74"/>
        <v>1</v>
      </c>
      <c r="I164" s="168">
        <f t="shared" si="75"/>
        <v>14.285714285714285</v>
      </c>
      <c r="M164" s="66"/>
      <c r="N164" s="21"/>
      <c r="O164" s="22"/>
      <c r="P164" s="22"/>
      <c r="Q164" s="66"/>
    </row>
    <row r="165" spans="1:17" ht="16.5" thickTop="1" thickBot="1" x14ac:dyDescent="0.25">
      <c r="A165" s="26" t="s">
        <v>176</v>
      </c>
      <c r="B165" s="160">
        <v>0</v>
      </c>
      <c r="C165" s="166">
        <f t="shared" si="71"/>
        <v>0</v>
      </c>
      <c r="D165" s="161">
        <v>0</v>
      </c>
      <c r="E165" s="166">
        <f t="shared" si="72"/>
        <v>0</v>
      </c>
      <c r="F165" s="166">
        <v>0</v>
      </c>
      <c r="G165" s="166">
        <f t="shared" si="73"/>
        <v>0</v>
      </c>
      <c r="H165" s="162">
        <f t="shared" si="74"/>
        <v>0</v>
      </c>
      <c r="I165" s="168">
        <f t="shared" si="75"/>
        <v>0</v>
      </c>
      <c r="M165" s="66"/>
      <c r="N165" s="21"/>
      <c r="O165" s="22"/>
      <c r="P165" s="22"/>
      <c r="Q165" s="66"/>
    </row>
    <row r="166" spans="1:17" ht="16.5" thickTop="1" thickBot="1" x14ac:dyDescent="0.25">
      <c r="A166" s="26" t="s">
        <v>177</v>
      </c>
      <c r="B166" s="160">
        <v>1</v>
      </c>
      <c r="C166" s="166">
        <f t="shared" si="71"/>
        <v>33.333333333333329</v>
      </c>
      <c r="D166" s="161">
        <v>0</v>
      </c>
      <c r="E166" s="166">
        <f t="shared" si="72"/>
        <v>0</v>
      </c>
      <c r="F166" s="166">
        <v>0</v>
      </c>
      <c r="G166" s="166">
        <f t="shared" si="73"/>
        <v>0</v>
      </c>
      <c r="H166" s="162">
        <f t="shared" si="74"/>
        <v>1</v>
      </c>
      <c r="I166" s="168">
        <f t="shared" si="75"/>
        <v>14.285714285714285</v>
      </c>
      <c r="M166" s="66"/>
      <c r="N166" s="21"/>
      <c r="O166" s="22"/>
      <c r="P166" s="22"/>
      <c r="Q166" s="66"/>
    </row>
    <row r="167" spans="1:17" ht="16.5" thickTop="1" thickBot="1" x14ac:dyDescent="0.25">
      <c r="A167" s="26" t="s">
        <v>178</v>
      </c>
      <c r="B167" s="160">
        <v>0</v>
      </c>
      <c r="C167" s="166">
        <f t="shared" si="71"/>
        <v>0</v>
      </c>
      <c r="D167" s="161">
        <v>0</v>
      </c>
      <c r="E167" s="166">
        <f t="shared" si="72"/>
        <v>0</v>
      </c>
      <c r="F167" s="166">
        <v>0</v>
      </c>
      <c r="G167" s="166">
        <f t="shared" si="73"/>
        <v>0</v>
      </c>
      <c r="H167" s="162">
        <f t="shared" si="74"/>
        <v>0</v>
      </c>
      <c r="I167" s="168">
        <f t="shared" si="75"/>
        <v>0</v>
      </c>
      <c r="M167" s="66"/>
      <c r="N167" s="21"/>
      <c r="O167" s="22"/>
      <c r="P167" s="22"/>
      <c r="Q167" s="66"/>
    </row>
    <row r="168" spans="1:17" ht="16.5" thickTop="1" thickBot="1" x14ac:dyDescent="0.25">
      <c r="A168" s="26" t="s">
        <v>179</v>
      </c>
      <c r="B168" s="160">
        <v>0</v>
      </c>
      <c r="C168" s="166">
        <f t="shared" si="71"/>
        <v>0</v>
      </c>
      <c r="D168" s="161">
        <v>1</v>
      </c>
      <c r="E168" s="166">
        <f t="shared" si="72"/>
        <v>25</v>
      </c>
      <c r="F168" s="166">
        <v>0</v>
      </c>
      <c r="G168" s="166">
        <f t="shared" si="73"/>
        <v>0</v>
      </c>
      <c r="H168" s="162">
        <f t="shared" si="74"/>
        <v>1</v>
      </c>
      <c r="I168" s="168">
        <f t="shared" si="75"/>
        <v>14.285714285714285</v>
      </c>
      <c r="M168" s="66"/>
      <c r="N168" s="21"/>
      <c r="O168" s="22"/>
      <c r="P168" s="22"/>
      <c r="Q168" s="66"/>
    </row>
    <row r="169" spans="1:17" ht="16.5" thickTop="1" thickBot="1" x14ac:dyDescent="0.25">
      <c r="A169" s="26" t="s">
        <v>34</v>
      </c>
      <c r="B169" s="160">
        <v>0</v>
      </c>
      <c r="C169" s="166">
        <f t="shared" si="71"/>
        <v>0</v>
      </c>
      <c r="D169" s="161">
        <v>0</v>
      </c>
      <c r="E169" s="166">
        <f t="shared" si="72"/>
        <v>0</v>
      </c>
      <c r="F169" s="170">
        <v>0</v>
      </c>
      <c r="G169" s="166">
        <f t="shared" si="73"/>
        <v>0</v>
      </c>
      <c r="H169" s="162">
        <f t="shared" si="74"/>
        <v>0</v>
      </c>
      <c r="I169" s="168">
        <f t="shared" si="75"/>
        <v>0</v>
      </c>
      <c r="M169" s="66"/>
      <c r="N169" s="21"/>
      <c r="O169" s="22"/>
      <c r="P169" s="22"/>
      <c r="Q169" s="66"/>
    </row>
    <row r="170" spans="1:17" ht="16.5" thickTop="1" thickBot="1" x14ac:dyDescent="0.25">
      <c r="A170" s="26" t="s">
        <v>33</v>
      </c>
      <c r="B170" s="160">
        <v>0</v>
      </c>
      <c r="C170" s="166">
        <f t="shared" si="71"/>
        <v>0</v>
      </c>
      <c r="D170" s="161">
        <v>0</v>
      </c>
      <c r="E170" s="166">
        <f t="shared" si="72"/>
        <v>0</v>
      </c>
      <c r="F170" s="166">
        <v>0</v>
      </c>
      <c r="G170" s="166">
        <f t="shared" si="73"/>
        <v>0</v>
      </c>
      <c r="H170" s="162">
        <f t="shared" si="74"/>
        <v>0</v>
      </c>
      <c r="I170" s="168">
        <f t="shared" si="75"/>
        <v>0</v>
      </c>
      <c r="M170" s="66"/>
      <c r="N170" s="21"/>
      <c r="O170" s="22"/>
      <c r="P170" s="22"/>
      <c r="Q170" s="66"/>
    </row>
    <row r="171" spans="1:17" ht="20.25" customHeight="1" thickTop="1" thickBot="1" x14ac:dyDescent="0.25">
      <c r="A171" s="159" t="s">
        <v>40</v>
      </c>
      <c r="B171" s="163">
        <f t="shared" ref="B171:I171" si="76">SUM(B162:B170)</f>
        <v>3</v>
      </c>
      <c r="C171" s="171">
        <f t="shared" si="76"/>
        <v>99.999999999999986</v>
      </c>
      <c r="D171" s="164">
        <f t="shared" si="76"/>
        <v>4</v>
      </c>
      <c r="E171" s="171">
        <f t="shared" si="76"/>
        <v>100</v>
      </c>
      <c r="F171" s="171">
        <f t="shared" si="76"/>
        <v>0</v>
      </c>
      <c r="G171" s="171">
        <f t="shared" si="76"/>
        <v>0</v>
      </c>
      <c r="H171" s="165">
        <f t="shared" si="76"/>
        <v>7</v>
      </c>
      <c r="I171" s="169">
        <f t="shared" si="76"/>
        <v>99.999999999999972</v>
      </c>
      <c r="M171" s="66"/>
      <c r="N171" s="21"/>
      <c r="O171" s="22"/>
      <c r="P171" s="22"/>
      <c r="Q171" s="66"/>
    </row>
    <row r="172" spans="1:17" ht="15.75" thickTop="1" thickBot="1" x14ac:dyDescent="0.25"/>
    <row r="173" spans="1:17" ht="20.100000000000001" customHeight="1" thickTop="1" thickBot="1" x14ac:dyDescent="0.25">
      <c r="A173" s="19" t="s">
        <v>167</v>
      </c>
      <c r="B173" s="276" t="s">
        <v>38</v>
      </c>
      <c r="C173" s="278"/>
      <c r="D173" s="276" t="s">
        <v>39</v>
      </c>
      <c r="E173" s="278"/>
      <c r="F173" s="276" t="s">
        <v>208</v>
      </c>
      <c r="G173" s="278"/>
      <c r="H173" s="264" t="s">
        <v>40</v>
      </c>
      <c r="I173" s="265"/>
      <c r="M173" s="66"/>
      <c r="N173" s="21"/>
      <c r="O173" s="22"/>
      <c r="P173" s="22"/>
      <c r="Q173" s="66"/>
    </row>
    <row r="174" spans="1:17" ht="16.5" thickTop="1" thickBot="1" x14ac:dyDescent="0.25">
      <c r="A174" s="54"/>
      <c r="B174" s="84" t="s">
        <v>171</v>
      </c>
      <c r="C174" s="84" t="s">
        <v>172</v>
      </c>
      <c r="D174" s="84" t="s">
        <v>171</v>
      </c>
      <c r="E174" s="84" t="s">
        <v>172</v>
      </c>
      <c r="F174" s="84" t="s">
        <v>171</v>
      </c>
      <c r="G174" s="84" t="s">
        <v>172</v>
      </c>
      <c r="H174" s="94" t="s">
        <v>171</v>
      </c>
      <c r="I174" s="94" t="s">
        <v>172</v>
      </c>
      <c r="M174" s="66"/>
      <c r="N174" s="21"/>
      <c r="O174" s="22"/>
      <c r="P174" s="22"/>
      <c r="Q174" s="66"/>
    </row>
    <row r="175" spans="1:17" ht="16.5" thickTop="1" thickBot="1" x14ac:dyDescent="0.25">
      <c r="A175" s="26" t="s">
        <v>173</v>
      </c>
      <c r="B175" s="160">
        <v>19</v>
      </c>
      <c r="C175" s="166">
        <f>B175/$B$184*100</f>
        <v>6.4189189189189184</v>
      </c>
      <c r="D175" s="161">
        <v>64</v>
      </c>
      <c r="E175" s="166">
        <f>D175/$D$184*100</f>
        <v>9.3023255813953494</v>
      </c>
      <c r="F175" s="166">
        <v>0</v>
      </c>
      <c r="G175" s="166">
        <f>IFERROR(F175/$F$184*100,0)</f>
        <v>0</v>
      </c>
      <c r="H175" s="162">
        <f>SUM(B175,D175,F175)</f>
        <v>83</v>
      </c>
      <c r="I175" s="168">
        <f>H175/$H$184*100</f>
        <v>8.4349593495934965</v>
      </c>
      <c r="M175" s="66"/>
      <c r="N175" s="21"/>
      <c r="O175" s="22"/>
      <c r="P175" s="22"/>
      <c r="Q175" s="66"/>
    </row>
    <row r="176" spans="1:17" ht="16.5" thickTop="1" thickBot="1" x14ac:dyDescent="0.25">
      <c r="A176" s="26" t="s">
        <v>174</v>
      </c>
      <c r="B176" s="160">
        <v>154</v>
      </c>
      <c r="C176" s="166">
        <f t="shared" ref="C176:C183" si="77">B176/$B$184*100</f>
        <v>52.027027027027032</v>
      </c>
      <c r="D176" s="161">
        <v>338</v>
      </c>
      <c r="E176" s="166">
        <f t="shared" ref="E176:E183" si="78">D176/$D$184*100</f>
        <v>49.127906976744185</v>
      </c>
      <c r="F176" s="166">
        <v>0</v>
      </c>
      <c r="G176" s="166">
        <f t="shared" ref="G176:G183" si="79">IFERROR(F176/$F$184*100,0)</f>
        <v>0</v>
      </c>
      <c r="H176" s="162">
        <f t="shared" ref="H176:H183" si="80">SUM(B176,D176,F176)</f>
        <v>492</v>
      </c>
      <c r="I176" s="168">
        <f t="shared" ref="I176:I183" si="81">H176/$H$184*100</f>
        <v>50</v>
      </c>
      <c r="M176" s="66"/>
      <c r="N176" s="21"/>
      <c r="O176" s="22"/>
      <c r="P176" s="22"/>
      <c r="Q176" s="66"/>
    </row>
    <row r="177" spans="1:17" ht="16.5" thickTop="1" thickBot="1" x14ac:dyDescent="0.25">
      <c r="A177" s="26" t="s">
        <v>175</v>
      </c>
      <c r="B177" s="160">
        <v>24</v>
      </c>
      <c r="C177" s="166">
        <f t="shared" si="77"/>
        <v>8.1081081081081088</v>
      </c>
      <c r="D177" s="161">
        <v>59</v>
      </c>
      <c r="E177" s="166">
        <f t="shared" si="78"/>
        <v>8.5755813953488378</v>
      </c>
      <c r="F177" s="166">
        <v>0</v>
      </c>
      <c r="G177" s="166">
        <f t="shared" si="79"/>
        <v>0</v>
      </c>
      <c r="H177" s="162">
        <f t="shared" si="80"/>
        <v>83</v>
      </c>
      <c r="I177" s="168">
        <f t="shared" si="81"/>
        <v>8.4349593495934965</v>
      </c>
      <c r="M177" s="66"/>
      <c r="N177" s="21"/>
      <c r="O177" s="22"/>
      <c r="P177" s="22"/>
      <c r="Q177" s="66"/>
    </row>
    <row r="178" spans="1:17" ht="16.5" thickTop="1" thickBot="1" x14ac:dyDescent="0.25">
      <c r="A178" s="26" t="s">
        <v>176</v>
      </c>
      <c r="B178" s="160">
        <v>4</v>
      </c>
      <c r="C178" s="166">
        <f t="shared" si="77"/>
        <v>1.3513513513513513</v>
      </c>
      <c r="D178" s="161">
        <v>1</v>
      </c>
      <c r="E178" s="166">
        <f t="shared" si="78"/>
        <v>0.14534883720930233</v>
      </c>
      <c r="F178" s="166">
        <v>0</v>
      </c>
      <c r="G178" s="166">
        <f t="shared" si="79"/>
        <v>0</v>
      </c>
      <c r="H178" s="162">
        <f t="shared" si="80"/>
        <v>5</v>
      </c>
      <c r="I178" s="168">
        <f t="shared" si="81"/>
        <v>0.50813008130081294</v>
      </c>
      <c r="M178" s="66"/>
      <c r="N178" s="21"/>
      <c r="O178" s="22"/>
      <c r="P178" s="22"/>
      <c r="Q178" s="66"/>
    </row>
    <row r="179" spans="1:17" ht="16.5" thickTop="1" thickBot="1" x14ac:dyDescent="0.25">
      <c r="A179" s="26" t="s">
        <v>177</v>
      </c>
      <c r="B179" s="160">
        <v>79</v>
      </c>
      <c r="C179" s="166">
        <f t="shared" si="77"/>
        <v>26.689189189189189</v>
      </c>
      <c r="D179" s="161">
        <v>197</v>
      </c>
      <c r="E179" s="166">
        <f t="shared" si="78"/>
        <v>28.63372093023256</v>
      </c>
      <c r="F179" s="166">
        <v>0</v>
      </c>
      <c r="G179" s="166">
        <f t="shared" si="79"/>
        <v>0</v>
      </c>
      <c r="H179" s="162">
        <f t="shared" si="80"/>
        <v>276</v>
      </c>
      <c r="I179" s="168">
        <f t="shared" si="81"/>
        <v>28.04878048780488</v>
      </c>
      <c r="M179" s="66"/>
      <c r="N179" s="21"/>
      <c r="O179" s="22"/>
      <c r="P179" s="22"/>
      <c r="Q179" s="66"/>
    </row>
    <row r="180" spans="1:17" ht="16.5" thickTop="1" thickBot="1" x14ac:dyDescent="0.25">
      <c r="A180" s="26" t="s">
        <v>178</v>
      </c>
      <c r="B180" s="160">
        <v>1</v>
      </c>
      <c r="C180" s="166">
        <f t="shared" si="77"/>
        <v>0.33783783783783783</v>
      </c>
      <c r="D180" s="161">
        <v>2</v>
      </c>
      <c r="E180" s="166">
        <f t="shared" si="78"/>
        <v>0.29069767441860467</v>
      </c>
      <c r="F180" s="166">
        <v>0</v>
      </c>
      <c r="G180" s="166">
        <f t="shared" si="79"/>
        <v>0</v>
      </c>
      <c r="H180" s="162">
        <f t="shared" si="80"/>
        <v>3</v>
      </c>
      <c r="I180" s="168">
        <f t="shared" si="81"/>
        <v>0.3048780487804878</v>
      </c>
      <c r="M180" s="66"/>
      <c r="N180" s="21"/>
      <c r="O180" s="22"/>
      <c r="P180" s="22"/>
      <c r="Q180" s="66"/>
    </row>
    <row r="181" spans="1:17" ht="16.5" thickTop="1" thickBot="1" x14ac:dyDescent="0.25">
      <c r="A181" s="26" t="s">
        <v>179</v>
      </c>
      <c r="B181" s="160">
        <v>3</v>
      </c>
      <c r="C181" s="166">
        <f t="shared" si="77"/>
        <v>1.0135135135135136</v>
      </c>
      <c r="D181" s="161">
        <v>4</v>
      </c>
      <c r="E181" s="166">
        <f t="shared" si="78"/>
        <v>0.58139534883720934</v>
      </c>
      <c r="F181" s="166">
        <v>0</v>
      </c>
      <c r="G181" s="166">
        <f t="shared" si="79"/>
        <v>0</v>
      </c>
      <c r="H181" s="162">
        <f t="shared" si="80"/>
        <v>7</v>
      </c>
      <c r="I181" s="168">
        <f t="shared" si="81"/>
        <v>0.71138211382113814</v>
      </c>
      <c r="M181" s="66"/>
      <c r="N181" s="21"/>
      <c r="O181" s="22"/>
      <c r="P181" s="22"/>
      <c r="Q181" s="66"/>
    </row>
    <row r="182" spans="1:17" ht="16.5" thickTop="1" thickBot="1" x14ac:dyDescent="0.25">
      <c r="A182" s="26" t="s">
        <v>34</v>
      </c>
      <c r="B182" s="160">
        <v>6</v>
      </c>
      <c r="C182" s="166">
        <f t="shared" si="77"/>
        <v>2.0270270270270272</v>
      </c>
      <c r="D182" s="161">
        <v>4</v>
      </c>
      <c r="E182" s="166">
        <f t="shared" si="78"/>
        <v>0.58139534883720934</v>
      </c>
      <c r="F182" s="170">
        <v>0</v>
      </c>
      <c r="G182" s="166">
        <f t="shared" si="79"/>
        <v>0</v>
      </c>
      <c r="H182" s="162">
        <f t="shared" si="80"/>
        <v>10</v>
      </c>
      <c r="I182" s="168">
        <f t="shared" si="81"/>
        <v>1.0162601626016259</v>
      </c>
      <c r="M182" s="66"/>
      <c r="N182" s="21"/>
      <c r="O182" s="22"/>
      <c r="P182" s="22"/>
      <c r="Q182" s="66"/>
    </row>
    <row r="183" spans="1:17" ht="16.5" thickTop="1" thickBot="1" x14ac:dyDescent="0.25">
      <c r="A183" s="26" t="s">
        <v>33</v>
      </c>
      <c r="B183" s="160">
        <v>6</v>
      </c>
      <c r="C183" s="166">
        <f t="shared" si="77"/>
        <v>2.0270270270270272</v>
      </c>
      <c r="D183" s="161">
        <v>19</v>
      </c>
      <c r="E183" s="166">
        <f t="shared" si="78"/>
        <v>2.7616279069767442</v>
      </c>
      <c r="F183" s="166">
        <v>0</v>
      </c>
      <c r="G183" s="166">
        <f t="shared" si="79"/>
        <v>0</v>
      </c>
      <c r="H183" s="162">
        <f t="shared" si="80"/>
        <v>25</v>
      </c>
      <c r="I183" s="168">
        <f t="shared" si="81"/>
        <v>2.5406504065040649</v>
      </c>
      <c r="M183" s="66"/>
      <c r="N183" s="21"/>
      <c r="O183" s="22"/>
      <c r="P183" s="22"/>
      <c r="Q183" s="66"/>
    </row>
    <row r="184" spans="1:17" ht="20.25" customHeight="1" thickTop="1" thickBot="1" x14ac:dyDescent="0.25">
      <c r="A184" s="159" t="s">
        <v>40</v>
      </c>
      <c r="B184" s="163">
        <f t="shared" ref="B184:I184" si="82">SUM(B175:B183)</f>
        <v>296</v>
      </c>
      <c r="C184" s="171">
        <f t="shared" si="82"/>
        <v>100.00000000000003</v>
      </c>
      <c r="D184" s="164">
        <f t="shared" si="82"/>
        <v>688</v>
      </c>
      <c r="E184" s="171">
        <f t="shared" si="82"/>
        <v>99.999999999999986</v>
      </c>
      <c r="F184" s="171">
        <f t="shared" si="82"/>
        <v>0</v>
      </c>
      <c r="G184" s="171">
        <f t="shared" si="82"/>
        <v>0</v>
      </c>
      <c r="H184" s="165">
        <f t="shared" si="82"/>
        <v>984</v>
      </c>
      <c r="I184" s="169">
        <f t="shared" si="82"/>
        <v>100.00000000000003</v>
      </c>
      <c r="M184" s="66"/>
      <c r="N184" s="21"/>
      <c r="O184" s="22"/>
      <c r="P184" s="22"/>
      <c r="Q184" s="66"/>
    </row>
    <row r="185" spans="1:17" ht="15.75" thickTop="1" thickBot="1" x14ac:dyDescent="0.25"/>
    <row r="186" spans="1:17" ht="20.100000000000001" customHeight="1" thickTop="1" thickBot="1" x14ac:dyDescent="0.25">
      <c r="A186" s="19" t="s">
        <v>168</v>
      </c>
      <c r="B186" s="276" t="s">
        <v>38</v>
      </c>
      <c r="C186" s="278"/>
      <c r="D186" s="276" t="s">
        <v>39</v>
      </c>
      <c r="E186" s="278"/>
      <c r="F186" s="276" t="s">
        <v>208</v>
      </c>
      <c r="G186" s="278"/>
      <c r="H186" s="264" t="s">
        <v>40</v>
      </c>
      <c r="I186" s="265"/>
      <c r="M186" s="66"/>
      <c r="N186" s="21"/>
      <c r="O186" s="22"/>
      <c r="P186" s="22"/>
      <c r="Q186" s="66"/>
    </row>
    <row r="187" spans="1:17" ht="16.5" thickTop="1" thickBot="1" x14ac:dyDescent="0.25">
      <c r="A187" s="54"/>
      <c r="B187" s="84" t="s">
        <v>171</v>
      </c>
      <c r="C187" s="84" t="s">
        <v>172</v>
      </c>
      <c r="D187" s="84" t="s">
        <v>171</v>
      </c>
      <c r="E187" s="84" t="s">
        <v>172</v>
      </c>
      <c r="F187" s="84" t="s">
        <v>171</v>
      </c>
      <c r="G187" s="84" t="s">
        <v>172</v>
      </c>
      <c r="H187" s="94" t="s">
        <v>171</v>
      </c>
      <c r="I187" s="94" t="s">
        <v>172</v>
      </c>
      <c r="M187" s="66"/>
      <c r="N187" s="21"/>
      <c r="O187" s="22"/>
      <c r="P187" s="22"/>
      <c r="Q187" s="66"/>
    </row>
    <row r="188" spans="1:17" ht="16.5" thickTop="1" thickBot="1" x14ac:dyDescent="0.25">
      <c r="A188" s="26" t="s">
        <v>173</v>
      </c>
      <c r="B188" s="160">
        <v>23</v>
      </c>
      <c r="C188" s="166">
        <f>B188/$B$197*100</f>
        <v>7.4675324675324672</v>
      </c>
      <c r="D188" s="161">
        <v>22</v>
      </c>
      <c r="E188" s="166">
        <f>D188/$D$197*100</f>
        <v>8.0586080586080584</v>
      </c>
      <c r="F188" s="166">
        <v>0</v>
      </c>
      <c r="G188" s="166">
        <f>IFERROR(F188/$F$197*100,0)</f>
        <v>0</v>
      </c>
      <c r="H188" s="162">
        <f>SUM(B188,D188,F188)</f>
        <v>45</v>
      </c>
      <c r="I188" s="168">
        <f>H188/$H$197*100</f>
        <v>7.7452667814113596</v>
      </c>
      <c r="M188" s="66"/>
      <c r="N188" s="21"/>
      <c r="O188" s="22"/>
      <c r="P188" s="22"/>
      <c r="Q188" s="66"/>
    </row>
    <row r="189" spans="1:17" ht="16.5" thickTop="1" thickBot="1" x14ac:dyDescent="0.25">
      <c r="A189" s="26" t="s">
        <v>174</v>
      </c>
      <c r="B189" s="160">
        <v>173</v>
      </c>
      <c r="C189" s="166">
        <f t="shared" ref="C189:C196" si="83">B189/$B$197*100</f>
        <v>56.168831168831169</v>
      </c>
      <c r="D189" s="161">
        <v>135</v>
      </c>
      <c r="E189" s="166">
        <f t="shared" ref="E189:E196" si="84">D189/$D$197*100</f>
        <v>49.450549450549453</v>
      </c>
      <c r="F189" s="166">
        <v>0</v>
      </c>
      <c r="G189" s="166">
        <f t="shared" ref="G189:G196" si="85">IFERROR(F189/$F$197*100,0)</f>
        <v>0</v>
      </c>
      <c r="H189" s="162">
        <f t="shared" ref="H189:H196" si="86">SUM(B189,D189,F189)</f>
        <v>308</v>
      </c>
      <c r="I189" s="168">
        <f t="shared" ref="I189:I196" si="87">H189/$H$197*100</f>
        <v>53.01204819277109</v>
      </c>
      <c r="M189" s="66"/>
      <c r="N189" s="21"/>
      <c r="O189" s="22"/>
      <c r="P189" s="22"/>
      <c r="Q189" s="66"/>
    </row>
    <row r="190" spans="1:17" ht="16.5" thickTop="1" thickBot="1" x14ac:dyDescent="0.25">
      <c r="A190" s="26" t="s">
        <v>175</v>
      </c>
      <c r="B190" s="160">
        <v>7</v>
      </c>
      <c r="C190" s="166">
        <f t="shared" si="83"/>
        <v>2.2727272727272729</v>
      </c>
      <c r="D190" s="161">
        <v>7</v>
      </c>
      <c r="E190" s="166">
        <f t="shared" si="84"/>
        <v>2.5641025641025639</v>
      </c>
      <c r="F190" s="166">
        <v>0</v>
      </c>
      <c r="G190" s="166">
        <f t="shared" si="85"/>
        <v>0</v>
      </c>
      <c r="H190" s="162">
        <f t="shared" si="86"/>
        <v>14</v>
      </c>
      <c r="I190" s="168">
        <f t="shared" si="87"/>
        <v>2.4096385542168677</v>
      </c>
      <c r="M190" s="66"/>
      <c r="N190" s="21"/>
      <c r="O190" s="22"/>
      <c r="P190" s="22"/>
      <c r="Q190" s="66"/>
    </row>
    <row r="191" spans="1:17" ht="16.5" thickTop="1" thickBot="1" x14ac:dyDescent="0.25">
      <c r="A191" s="26" t="s">
        <v>176</v>
      </c>
      <c r="B191" s="160">
        <v>0</v>
      </c>
      <c r="C191" s="166">
        <f t="shared" si="83"/>
        <v>0</v>
      </c>
      <c r="D191" s="161">
        <v>0</v>
      </c>
      <c r="E191" s="166">
        <f t="shared" si="84"/>
        <v>0</v>
      </c>
      <c r="F191" s="166">
        <v>0</v>
      </c>
      <c r="G191" s="166">
        <f t="shared" si="85"/>
        <v>0</v>
      </c>
      <c r="H191" s="162">
        <f t="shared" si="86"/>
        <v>0</v>
      </c>
      <c r="I191" s="168">
        <f t="shared" si="87"/>
        <v>0</v>
      </c>
      <c r="M191" s="66"/>
      <c r="N191" s="21"/>
      <c r="O191" s="22"/>
      <c r="P191" s="22"/>
      <c r="Q191" s="66"/>
    </row>
    <row r="192" spans="1:17" ht="16.5" thickTop="1" thickBot="1" x14ac:dyDescent="0.25">
      <c r="A192" s="26" t="s">
        <v>177</v>
      </c>
      <c r="B192" s="160">
        <v>62</v>
      </c>
      <c r="C192" s="166">
        <f t="shared" si="83"/>
        <v>20.129870129870131</v>
      </c>
      <c r="D192" s="161">
        <v>67</v>
      </c>
      <c r="E192" s="166">
        <f t="shared" si="84"/>
        <v>24.54212454212454</v>
      </c>
      <c r="F192" s="166">
        <v>0</v>
      </c>
      <c r="G192" s="166">
        <f t="shared" si="85"/>
        <v>0</v>
      </c>
      <c r="H192" s="162">
        <f t="shared" si="86"/>
        <v>129</v>
      </c>
      <c r="I192" s="168">
        <f t="shared" si="87"/>
        <v>22.203098106712567</v>
      </c>
      <c r="M192" s="66"/>
      <c r="N192" s="21"/>
      <c r="O192" s="22"/>
      <c r="P192" s="22"/>
      <c r="Q192" s="66"/>
    </row>
    <row r="193" spans="1:17" ht="16.5" thickTop="1" thickBot="1" x14ac:dyDescent="0.25">
      <c r="A193" s="26" t="s">
        <v>178</v>
      </c>
      <c r="B193" s="160">
        <v>0</v>
      </c>
      <c r="C193" s="166">
        <f t="shared" si="83"/>
        <v>0</v>
      </c>
      <c r="D193" s="161">
        <v>0</v>
      </c>
      <c r="E193" s="166">
        <f t="shared" si="84"/>
        <v>0</v>
      </c>
      <c r="F193" s="166">
        <v>0</v>
      </c>
      <c r="G193" s="166">
        <f t="shared" si="85"/>
        <v>0</v>
      </c>
      <c r="H193" s="162">
        <f t="shared" si="86"/>
        <v>0</v>
      </c>
      <c r="I193" s="168">
        <f t="shared" si="87"/>
        <v>0</v>
      </c>
      <c r="M193" s="66"/>
      <c r="N193" s="21"/>
      <c r="O193" s="22"/>
      <c r="P193" s="22"/>
      <c r="Q193" s="66"/>
    </row>
    <row r="194" spans="1:17" ht="16.5" thickTop="1" thickBot="1" x14ac:dyDescent="0.25">
      <c r="A194" s="26" t="s">
        <v>179</v>
      </c>
      <c r="B194" s="160">
        <v>10</v>
      </c>
      <c r="C194" s="166">
        <f t="shared" si="83"/>
        <v>3.2467532467532463</v>
      </c>
      <c r="D194" s="161">
        <v>1</v>
      </c>
      <c r="E194" s="166">
        <f t="shared" si="84"/>
        <v>0.36630036630036628</v>
      </c>
      <c r="F194" s="166">
        <v>0</v>
      </c>
      <c r="G194" s="166">
        <f t="shared" si="85"/>
        <v>0</v>
      </c>
      <c r="H194" s="162">
        <f t="shared" si="86"/>
        <v>11</v>
      </c>
      <c r="I194" s="168">
        <f t="shared" si="87"/>
        <v>1.8932874354561102</v>
      </c>
      <c r="M194" s="66"/>
      <c r="N194" s="21"/>
      <c r="O194" s="22"/>
      <c r="P194" s="22"/>
      <c r="Q194" s="66"/>
    </row>
    <row r="195" spans="1:17" ht="16.5" thickTop="1" thickBot="1" x14ac:dyDescent="0.25">
      <c r="A195" s="26" t="s">
        <v>34</v>
      </c>
      <c r="B195" s="160">
        <v>4</v>
      </c>
      <c r="C195" s="166">
        <f t="shared" si="83"/>
        <v>1.2987012987012987</v>
      </c>
      <c r="D195" s="161">
        <v>5</v>
      </c>
      <c r="E195" s="166">
        <f t="shared" si="84"/>
        <v>1.8315018315018317</v>
      </c>
      <c r="F195" s="170">
        <v>0</v>
      </c>
      <c r="G195" s="166">
        <f t="shared" si="85"/>
        <v>0</v>
      </c>
      <c r="H195" s="162">
        <f t="shared" si="86"/>
        <v>9</v>
      </c>
      <c r="I195" s="168">
        <f t="shared" si="87"/>
        <v>1.5490533562822719</v>
      </c>
      <c r="M195" s="66"/>
      <c r="N195" s="21"/>
      <c r="O195" s="22"/>
      <c r="P195" s="22"/>
      <c r="Q195" s="66"/>
    </row>
    <row r="196" spans="1:17" ht="16.5" thickTop="1" thickBot="1" x14ac:dyDescent="0.25">
      <c r="A196" s="26" t="s">
        <v>33</v>
      </c>
      <c r="B196" s="160">
        <v>29</v>
      </c>
      <c r="C196" s="166">
        <f t="shared" si="83"/>
        <v>9.4155844155844157</v>
      </c>
      <c r="D196" s="161">
        <v>36</v>
      </c>
      <c r="E196" s="166">
        <f t="shared" si="84"/>
        <v>13.186813186813188</v>
      </c>
      <c r="F196" s="166">
        <v>0</v>
      </c>
      <c r="G196" s="166">
        <f t="shared" si="85"/>
        <v>0</v>
      </c>
      <c r="H196" s="162">
        <f t="shared" si="86"/>
        <v>65</v>
      </c>
      <c r="I196" s="168">
        <f t="shared" si="87"/>
        <v>11.187607573149743</v>
      </c>
      <c r="M196" s="66"/>
      <c r="N196" s="21"/>
      <c r="O196" s="22"/>
      <c r="P196" s="22"/>
      <c r="Q196" s="66"/>
    </row>
    <row r="197" spans="1:17" ht="20.25" customHeight="1" thickTop="1" thickBot="1" x14ac:dyDescent="0.25">
      <c r="A197" s="159" t="s">
        <v>40</v>
      </c>
      <c r="B197" s="163">
        <f t="shared" ref="B197:I197" si="88">SUM(B188:B196)</f>
        <v>308</v>
      </c>
      <c r="C197" s="171">
        <f t="shared" si="88"/>
        <v>100</v>
      </c>
      <c r="D197" s="164">
        <f t="shared" si="88"/>
        <v>273</v>
      </c>
      <c r="E197" s="171">
        <f t="shared" si="88"/>
        <v>99.999999999999986</v>
      </c>
      <c r="F197" s="171">
        <f t="shared" si="88"/>
        <v>0</v>
      </c>
      <c r="G197" s="171">
        <f t="shared" si="88"/>
        <v>0</v>
      </c>
      <c r="H197" s="165">
        <f t="shared" si="88"/>
        <v>581</v>
      </c>
      <c r="I197" s="169">
        <f t="shared" si="88"/>
        <v>100.00000000000001</v>
      </c>
      <c r="M197" s="66"/>
      <c r="N197" s="21"/>
      <c r="O197" s="22"/>
      <c r="P197" s="22"/>
      <c r="Q197" s="66"/>
    </row>
    <row r="198" spans="1:17" ht="15.75" thickTop="1" thickBot="1" x14ac:dyDescent="0.25"/>
    <row r="199" spans="1:17" ht="20.100000000000001" customHeight="1" thickTop="1" thickBot="1" x14ac:dyDescent="0.25">
      <c r="A199" s="19" t="s">
        <v>238</v>
      </c>
      <c r="B199" s="276" t="s">
        <v>38</v>
      </c>
      <c r="C199" s="278"/>
      <c r="D199" s="276" t="s">
        <v>39</v>
      </c>
      <c r="E199" s="278"/>
      <c r="F199" s="276" t="s">
        <v>208</v>
      </c>
      <c r="G199" s="278"/>
      <c r="H199" s="264" t="s">
        <v>40</v>
      </c>
      <c r="I199" s="265"/>
      <c r="M199" s="66"/>
      <c r="N199" s="21"/>
      <c r="O199" s="22"/>
      <c r="P199" s="22"/>
      <c r="Q199" s="66"/>
    </row>
    <row r="200" spans="1:17" ht="16.5" thickTop="1" thickBot="1" x14ac:dyDescent="0.25">
      <c r="A200" s="54"/>
      <c r="B200" s="84" t="s">
        <v>171</v>
      </c>
      <c r="C200" s="84" t="s">
        <v>172</v>
      </c>
      <c r="D200" s="84" t="s">
        <v>171</v>
      </c>
      <c r="E200" s="84" t="s">
        <v>172</v>
      </c>
      <c r="F200" s="84" t="s">
        <v>171</v>
      </c>
      <c r="G200" s="84" t="s">
        <v>172</v>
      </c>
      <c r="H200" s="94" t="s">
        <v>171</v>
      </c>
      <c r="I200" s="94" t="s">
        <v>172</v>
      </c>
      <c r="M200" s="66"/>
      <c r="N200" s="21"/>
      <c r="O200" s="22"/>
      <c r="P200" s="22"/>
      <c r="Q200" s="66"/>
    </row>
    <row r="201" spans="1:17" ht="16.5" thickTop="1" thickBot="1" x14ac:dyDescent="0.25">
      <c r="A201" s="26" t="s">
        <v>173</v>
      </c>
      <c r="B201" s="160">
        <v>18</v>
      </c>
      <c r="C201" s="166">
        <f>B201/$B$210*100</f>
        <v>7.6595744680851059</v>
      </c>
      <c r="D201" s="161">
        <v>33</v>
      </c>
      <c r="E201" s="166">
        <f>D201/$D$210*100</f>
        <v>13.360323886639677</v>
      </c>
      <c r="F201" s="166">
        <v>0</v>
      </c>
      <c r="G201" s="166">
        <f>IFERROR(F201/$F$210*100,0)</f>
        <v>0</v>
      </c>
      <c r="H201" s="162">
        <f>SUM(B201,D201,F201)</f>
        <v>51</v>
      </c>
      <c r="I201" s="168">
        <f>H201/$H$210*100</f>
        <v>10.580912863070539</v>
      </c>
      <c r="M201" s="66"/>
      <c r="N201" s="21"/>
      <c r="O201" s="22"/>
      <c r="P201" s="22"/>
      <c r="Q201" s="66"/>
    </row>
    <row r="202" spans="1:17" ht="16.5" thickTop="1" thickBot="1" x14ac:dyDescent="0.25">
      <c r="A202" s="26" t="s">
        <v>174</v>
      </c>
      <c r="B202" s="160">
        <v>96</v>
      </c>
      <c r="C202" s="166">
        <f t="shared" ref="C202:C209" si="89">B202/$B$210*100</f>
        <v>40.851063829787229</v>
      </c>
      <c r="D202" s="161">
        <v>93</v>
      </c>
      <c r="E202" s="166">
        <f t="shared" ref="E202:E209" si="90">D202/$D$210*100</f>
        <v>37.651821862348179</v>
      </c>
      <c r="F202" s="166">
        <v>0</v>
      </c>
      <c r="G202" s="166">
        <f t="shared" ref="G202:G209" si="91">IFERROR(F202/$F$210*100,0)</f>
        <v>0</v>
      </c>
      <c r="H202" s="162">
        <f t="shared" ref="H202:H209" si="92">SUM(B202,D202,F202)</f>
        <v>189</v>
      </c>
      <c r="I202" s="168">
        <f t="shared" ref="I202:I209" si="93">H202/$H$210*100</f>
        <v>39.211618257261414</v>
      </c>
      <c r="M202" s="66"/>
      <c r="N202" s="21"/>
      <c r="O202" s="22"/>
      <c r="P202" s="22"/>
      <c r="Q202" s="66"/>
    </row>
    <row r="203" spans="1:17" ht="16.5" thickTop="1" thickBot="1" x14ac:dyDescent="0.25">
      <c r="A203" s="26" t="s">
        <v>175</v>
      </c>
      <c r="B203" s="160">
        <v>8</v>
      </c>
      <c r="C203" s="166">
        <f t="shared" si="89"/>
        <v>3.4042553191489362</v>
      </c>
      <c r="D203" s="161">
        <v>7</v>
      </c>
      <c r="E203" s="166">
        <f t="shared" si="90"/>
        <v>2.834008097165992</v>
      </c>
      <c r="F203" s="166">
        <v>0</v>
      </c>
      <c r="G203" s="166">
        <f t="shared" si="91"/>
        <v>0</v>
      </c>
      <c r="H203" s="162">
        <f t="shared" si="92"/>
        <v>15</v>
      </c>
      <c r="I203" s="168">
        <f t="shared" si="93"/>
        <v>3.1120331950207469</v>
      </c>
      <c r="M203" s="66"/>
      <c r="N203" s="21"/>
      <c r="O203" s="22"/>
      <c r="P203" s="22"/>
      <c r="Q203" s="66"/>
    </row>
    <row r="204" spans="1:17" ht="16.5" thickTop="1" thickBot="1" x14ac:dyDescent="0.25">
      <c r="A204" s="26" t="s">
        <v>176</v>
      </c>
      <c r="B204" s="160">
        <v>2</v>
      </c>
      <c r="C204" s="166">
        <f t="shared" si="89"/>
        <v>0.85106382978723405</v>
      </c>
      <c r="D204" s="161">
        <v>2</v>
      </c>
      <c r="E204" s="166">
        <f t="shared" si="90"/>
        <v>0.80971659919028338</v>
      </c>
      <c r="F204" s="166">
        <v>0</v>
      </c>
      <c r="G204" s="166">
        <f t="shared" si="91"/>
        <v>0</v>
      </c>
      <c r="H204" s="162">
        <f t="shared" si="92"/>
        <v>4</v>
      </c>
      <c r="I204" s="168">
        <f t="shared" si="93"/>
        <v>0.82987551867219922</v>
      </c>
      <c r="M204" s="66"/>
      <c r="N204" s="21"/>
      <c r="O204" s="22"/>
      <c r="P204" s="22"/>
      <c r="Q204" s="66"/>
    </row>
    <row r="205" spans="1:17" ht="16.5" thickTop="1" thickBot="1" x14ac:dyDescent="0.25">
      <c r="A205" s="26" t="s">
        <v>177</v>
      </c>
      <c r="B205" s="160">
        <v>52</v>
      </c>
      <c r="C205" s="166">
        <f t="shared" si="89"/>
        <v>22.127659574468083</v>
      </c>
      <c r="D205" s="161">
        <v>62</v>
      </c>
      <c r="E205" s="166">
        <f t="shared" si="90"/>
        <v>25.101214574898783</v>
      </c>
      <c r="F205" s="166">
        <v>0</v>
      </c>
      <c r="G205" s="166">
        <f t="shared" si="91"/>
        <v>0</v>
      </c>
      <c r="H205" s="162">
        <f t="shared" si="92"/>
        <v>114</v>
      </c>
      <c r="I205" s="168">
        <f t="shared" si="93"/>
        <v>23.651452282157674</v>
      </c>
      <c r="M205" s="66"/>
      <c r="N205" s="21"/>
      <c r="O205" s="22"/>
      <c r="P205" s="22"/>
      <c r="Q205" s="66"/>
    </row>
    <row r="206" spans="1:17" ht="16.5" thickTop="1" thickBot="1" x14ac:dyDescent="0.25">
      <c r="A206" s="26" t="s">
        <v>178</v>
      </c>
      <c r="B206" s="160">
        <v>1</v>
      </c>
      <c r="C206" s="166">
        <f t="shared" si="89"/>
        <v>0.42553191489361702</v>
      </c>
      <c r="D206" s="161">
        <v>1</v>
      </c>
      <c r="E206" s="166">
        <f t="shared" si="90"/>
        <v>0.40485829959514169</v>
      </c>
      <c r="F206" s="166">
        <v>0</v>
      </c>
      <c r="G206" s="166">
        <f t="shared" si="91"/>
        <v>0</v>
      </c>
      <c r="H206" s="162">
        <f t="shared" si="92"/>
        <v>2</v>
      </c>
      <c r="I206" s="168">
        <f t="shared" si="93"/>
        <v>0.41493775933609961</v>
      </c>
      <c r="M206" s="66"/>
      <c r="N206" s="21"/>
      <c r="O206" s="22"/>
      <c r="P206" s="22"/>
      <c r="Q206" s="66"/>
    </row>
    <row r="207" spans="1:17" ht="16.5" thickTop="1" thickBot="1" x14ac:dyDescent="0.25">
      <c r="A207" s="26" t="s">
        <v>179</v>
      </c>
      <c r="B207" s="160">
        <v>3</v>
      </c>
      <c r="C207" s="166">
        <f t="shared" si="89"/>
        <v>1.2765957446808509</v>
      </c>
      <c r="D207" s="161">
        <v>2</v>
      </c>
      <c r="E207" s="166">
        <f t="shared" si="90"/>
        <v>0.80971659919028338</v>
      </c>
      <c r="F207" s="166">
        <v>0</v>
      </c>
      <c r="G207" s="166">
        <f t="shared" si="91"/>
        <v>0</v>
      </c>
      <c r="H207" s="162">
        <f t="shared" si="92"/>
        <v>5</v>
      </c>
      <c r="I207" s="168">
        <f t="shared" si="93"/>
        <v>1.0373443983402488</v>
      </c>
      <c r="M207" s="66"/>
      <c r="N207" s="21"/>
      <c r="O207" s="22"/>
      <c r="P207" s="22"/>
      <c r="Q207" s="66"/>
    </row>
    <row r="208" spans="1:17" ht="16.5" thickTop="1" thickBot="1" x14ac:dyDescent="0.25">
      <c r="A208" s="26" t="s">
        <v>34</v>
      </c>
      <c r="B208" s="160">
        <v>2</v>
      </c>
      <c r="C208" s="166">
        <f t="shared" si="89"/>
        <v>0.85106382978723405</v>
      </c>
      <c r="D208" s="161">
        <v>1</v>
      </c>
      <c r="E208" s="166">
        <f t="shared" si="90"/>
        <v>0.40485829959514169</v>
      </c>
      <c r="F208" s="170">
        <v>0</v>
      </c>
      <c r="G208" s="166">
        <f t="shared" si="91"/>
        <v>0</v>
      </c>
      <c r="H208" s="162">
        <f t="shared" si="92"/>
        <v>3</v>
      </c>
      <c r="I208" s="168">
        <f t="shared" si="93"/>
        <v>0.62240663900414939</v>
      </c>
      <c r="M208" s="66"/>
      <c r="N208" s="21"/>
      <c r="O208" s="22"/>
      <c r="P208" s="22"/>
      <c r="Q208" s="66"/>
    </row>
    <row r="209" spans="1:17" ht="16.5" thickTop="1" thickBot="1" x14ac:dyDescent="0.25">
      <c r="A209" s="26" t="s">
        <v>33</v>
      </c>
      <c r="B209" s="160">
        <v>53</v>
      </c>
      <c r="C209" s="166">
        <f t="shared" si="89"/>
        <v>22.553191489361701</v>
      </c>
      <c r="D209" s="161">
        <v>46</v>
      </c>
      <c r="E209" s="166">
        <f t="shared" si="90"/>
        <v>18.623481781376519</v>
      </c>
      <c r="F209" s="166">
        <v>0</v>
      </c>
      <c r="G209" s="166">
        <f t="shared" si="91"/>
        <v>0</v>
      </c>
      <c r="H209" s="162">
        <f t="shared" si="92"/>
        <v>99</v>
      </c>
      <c r="I209" s="168">
        <f t="shared" si="93"/>
        <v>20.539419087136928</v>
      </c>
      <c r="M209" s="66"/>
      <c r="N209" s="21"/>
      <c r="O209" s="22"/>
      <c r="P209" s="22"/>
      <c r="Q209" s="66"/>
    </row>
    <row r="210" spans="1:17" ht="20.25" customHeight="1" thickTop="1" thickBot="1" x14ac:dyDescent="0.25">
      <c r="A210" s="159" t="s">
        <v>40</v>
      </c>
      <c r="B210" s="163">
        <f t="shared" ref="B210:I210" si="94">SUM(B201:B209)</f>
        <v>235</v>
      </c>
      <c r="C210" s="171">
        <f t="shared" si="94"/>
        <v>99.999999999999972</v>
      </c>
      <c r="D210" s="164">
        <f t="shared" si="94"/>
        <v>247</v>
      </c>
      <c r="E210" s="171">
        <f t="shared" si="94"/>
        <v>100</v>
      </c>
      <c r="F210" s="171">
        <f t="shared" si="94"/>
        <v>0</v>
      </c>
      <c r="G210" s="171">
        <f t="shared" si="94"/>
        <v>0</v>
      </c>
      <c r="H210" s="165">
        <f t="shared" si="94"/>
        <v>482</v>
      </c>
      <c r="I210" s="169">
        <f t="shared" si="94"/>
        <v>100</v>
      </c>
      <c r="M210" s="66"/>
      <c r="N210" s="21"/>
      <c r="O210" s="22"/>
      <c r="P210" s="22"/>
      <c r="Q210" s="66"/>
    </row>
    <row r="211" spans="1:17" ht="15" thickTop="1" x14ac:dyDescent="0.2"/>
    <row r="212" spans="1:17" ht="15" thickBot="1" x14ac:dyDescent="0.25"/>
    <row r="213" spans="1:17" ht="20.100000000000001" customHeight="1" thickTop="1" thickBot="1" x14ac:dyDescent="0.25">
      <c r="A213" s="19" t="s">
        <v>269</v>
      </c>
      <c r="B213" s="276" t="s">
        <v>38</v>
      </c>
      <c r="C213" s="278"/>
      <c r="D213" s="276" t="s">
        <v>39</v>
      </c>
      <c r="E213" s="278"/>
      <c r="F213" s="276" t="s">
        <v>208</v>
      </c>
      <c r="G213" s="278"/>
      <c r="H213" s="264" t="s">
        <v>40</v>
      </c>
      <c r="I213" s="265"/>
      <c r="M213" s="66"/>
      <c r="N213" s="21"/>
      <c r="O213" s="22"/>
      <c r="P213" s="22"/>
      <c r="Q213" s="66"/>
    </row>
    <row r="214" spans="1:17" ht="16.5" thickTop="1" thickBot="1" x14ac:dyDescent="0.25">
      <c r="A214" s="54"/>
      <c r="B214" s="84" t="s">
        <v>171</v>
      </c>
      <c r="C214" s="84" t="s">
        <v>172</v>
      </c>
      <c r="D214" s="84" t="s">
        <v>171</v>
      </c>
      <c r="E214" s="84" t="s">
        <v>172</v>
      </c>
      <c r="F214" s="84" t="s">
        <v>171</v>
      </c>
      <c r="G214" s="84" t="s">
        <v>172</v>
      </c>
      <c r="H214" s="94" t="s">
        <v>171</v>
      </c>
      <c r="I214" s="94" t="s">
        <v>172</v>
      </c>
      <c r="M214" s="66"/>
      <c r="N214" s="21"/>
      <c r="O214" s="22"/>
      <c r="P214" s="22"/>
      <c r="Q214" s="66"/>
    </row>
    <row r="215" spans="1:17" ht="16.5" thickTop="1" thickBot="1" x14ac:dyDescent="0.25">
      <c r="A215" s="26" t="s">
        <v>173</v>
      </c>
      <c r="B215" s="160">
        <v>256</v>
      </c>
      <c r="C215" s="166">
        <f>B215/$B$224*100</f>
        <v>7.0503993390250628</v>
      </c>
      <c r="D215" s="161">
        <v>414</v>
      </c>
      <c r="E215" s="166">
        <f>D215/$D$224*100</f>
        <v>11.016498137307078</v>
      </c>
      <c r="F215" s="161">
        <v>5</v>
      </c>
      <c r="G215" s="166">
        <f>IFERROR(F215/$F$224*100,0)</f>
        <v>20.833333333333336</v>
      </c>
      <c r="H215" s="162">
        <f>SUM(B215,D215,F215)</f>
        <v>675</v>
      </c>
      <c r="I215" s="168">
        <f>H215/$H$224*100</f>
        <v>9.1056252529340362</v>
      </c>
      <c r="M215" s="66"/>
      <c r="N215" s="21"/>
      <c r="O215" s="22"/>
      <c r="P215" s="22"/>
      <c r="Q215" s="66"/>
    </row>
    <row r="216" spans="1:17" ht="16.5" thickTop="1" thickBot="1" x14ac:dyDescent="0.25">
      <c r="A216" s="26" t="s">
        <v>174</v>
      </c>
      <c r="B216" s="160">
        <v>2099</v>
      </c>
      <c r="C216" s="166">
        <f t="shared" ref="C216:C223" si="95">B216/$B$224*100</f>
        <v>57.807766455521893</v>
      </c>
      <c r="D216" s="161">
        <v>1732</v>
      </c>
      <c r="E216" s="166">
        <f t="shared" ref="E216:E223" si="96">D216/$D$224*100</f>
        <v>46.088344864289517</v>
      </c>
      <c r="F216" s="161">
        <v>3</v>
      </c>
      <c r="G216" s="166">
        <f t="shared" ref="G216:G223" si="97">IFERROR(F216/$F$224*100,0)</f>
        <v>12.5</v>
      </c>
      <c r="H216" s="162">
        <f t="shared" ref="H216:H223" si="98">SUM(B216,D216,F216)</f>
        <v>3834</v>
      </c>
      <c r="I216" s="168">
        <f t="shared" ref="I216:I223" si="99">H216/$H$224*100</f>
        <v>51.719951436665312</v>
      </c>
      <c r="M216" s="66"/>
      <c r="N216" s="21"/>
      <c r="O216" s="22"/>
      <c r="P216" s="22"/>
      <c r="Q216" s="66"/>
    </row>
    <row r="217" spans="1:17" ht="16.5" thickTop="1" thickBot="1" x14ac:dyDescent="0.25">
      <c r="A217" s="26" t="s">
        <v>175</v>
      </c>
      <c r="B217" s="160">
        <v>156</v>
      </c>
      <c r="C217" s="166">
        <f t="shared" si="95"/>
        <v>4.2963370972183972</v>
      </c>
      <c r="D217" s="161">
        <v>259</v>
      </c>
      <c r="E217" s="166">
        <f t="shared" si="96"/>
        <v>6.8919638105375203</v>
      </c>
      <c r="F217" s="161">
        <v>0</v>
      </c>
      <c r="G217" s="166">
        <f t="shared" si="97"/>
        <v>0</v>
      </c>
      <c r="H217" s="162">
        <f t="shared" si="98"/>
        <v>415</v>
      </c>
      <c r="I217" s="168">
        <f t="shared" si="99"/>
        <v>5.5982733036557395</v>
      </c>
      <c r="M217" s="66"/>
      <c r="N217" s="21"/>
      <c r="O217" s="22"/>
      <c r="P217" s="22"/>
      <c r="Q217" s="66"/>
    </row>
    <row r="218" spans="1:17" ht="16.5" thickTop="1" thickBot="1" x14ac:dyDescent="0.25">
      <c r="A218" s="26" t="s">
        <v>176</v>
      </c>
      <c r="B218" s="160">
        <v>13</v>
      </c>
      <c r="C218" s="166">
        <f t="shared" si="95"/>
        <v>0.35802809143486647</v>
      </c>
      <c r="D218" s="161">
        <v>10</v>
      </c>
      <c r="E218" s="166">
        <f t="shared" si="96"/>
        <v>0.26609898882384247</v>
      </c>
      <c r="F218" s="161">
        <v>0</v>
      </c>
      <c r="G218" s="166">
        <f t="shared" si="97"/>
        <v>0</v>
      </c>
      <c r="H218" s="162">
        <f t="shared" si="98"/>
        <v>23</v>
      </c>
      <c r="I218" s="168">
        <f t="shared" si="99"/>
        <v>0.31026574935923379</v>
      </c>
      <c r="M218" s="66"/>
      <c r="N218" s="21"/>
      <c r="O218" s="22"/>
      <c r="P218" s="22"/>
      <c r="Q218" s="66"/>
    </row>
    <row r="219" spans="1:17" ht="16.5" thickTop="1" thickBot="1" x14ac:dyDescent="0.25">
      <c r="A219" s="26" t="s">
        <v>177</v>
      </c>
      <c r="B219" s="160">
        <v>819</v>
      </c>
      <c r="C219" s="166">
        <f t="shared" si="95"/>
        <v>22.555769760396586</v>
      </c>
      <c r="D219" s="161">
        <v>1055</v>
      </c>
      <c r="E219" s="166">
        <f t="shared" si="96"/>
        <v>28.073443320915381</v>
      </c>
      <c r="F219" s="161">
        <v>4</v>
      </c>
      <c r="G219" s="166">
        <f t="shared" si="97"/>
        <v>16.666666666666664</v>
      </c>
      <c r="H219" s="162">
        <f t="shared" si="98"/>
        <v>1878</v>
      </c>
      <c r="I219" s="168">
        <f t="shared" si="99"/>
        <v>25.333872925940916</v>
      </c>
      <c r="M219" s="66"/>
      <c r="N219" s="21"/>
      <c r="O219" s="22"/>
      <c r="P219" s="22"/>
      <c r="Q219" s="66"/>
    </row>
    <row r="220" spans="1:17" ht="16.5" thickTop="1" thickBot="1" x14ac:dyDescent="0.25">
      <c r="A220" s="26" t="s">
        <v>178</v>
      </c>
      <c r="B220" s="160">
        <v>8</v>
      </c>
      <c r="C220" s="166">
        <f t="shared" si="95"/>
        <v>0.22032497934453321</v>
      </c>
      <c r="D220" s="161">
        <v>11</v>
      </c>
      <c r="E220" s="166">
        <f t="shared" si="96"/>
        <v>0.29270888770622672</v>
      </c>
      <c r="F220" s="161">
        <v>0</v>
      </c>
      <c r="G220" s="166">
        <f t="shared" si="97"/>
        <v>0</v>
      </c>
      <c r="H220" s="162">
        <f t="shared" si="98"/>
        <v>19</v>
      </c>
      <c r="I220" s="168">
        <f t="shared" si="99"/>
        <v>0.25630648860110616</v>
      </c>
      <c r="M220" s="66"/>
      <c r="N220" s="21"/>
      <c r="O220" s="22"/>
      <c r="P220" s="22"/>
      <c r="Q220" s="66"/>
    </row>
    <row r="221" spans="1:17" ht="16.5" thickTop="1" thickBot="1" x14ac:dyDescent="0.25">
      <c r="A221" s="26" t="s">
        <v>179</v>
      </c>
      <c r="B221" s="160">
        <v>62</v>
      </c>
      <c r="C221" s="166">
        <f t="shared" si="95"/>
        <v>1.7075185899201322</v>
      </c>
      <c r="D221" s="161">
        <v>45</v>
      </c>
      <c r="E221" s="166">
        <f t="shared" si="96"/>
        <v>1.1974454497072911</v>
      </c>
      <c r="F221" s="161">
        <v>0</v>
      </c>
      <c r="G221" s="166">
        <f t="shared" si="97"/>
        <v>0</v>
      </c>
      <c r="H221" s="162">
        <f t="shared" si="98"/>
        <v>107</v>
      </c>
      <c r="I221" s="168">
        <f t="shared" si="99"/>
        <v>1.4434102252799137</v>
      </c>
      <c r="M221" s="66"/>
      <c r="N221" s="21"/>
      <c r="O221" s="22"/>
      <c r="P221" s="22"/>
      <c r="Q221" s="66"/>
    </row>
    <row r="222" spans="1:17" ht="16.5" thickTop="1" thickBot="1" x14ac:dyDescent="0.25">
      <c r="A222" s="26" t="s">
        <v>34</v>
      </c>
      <c r="B222" s="160">
        <v>59</v>
      </c>
      <c r="C222" s="166">
        <f t="shared" si="95"/>
        <v>1.6248967226659323</v>
      </c>
      <c r="D222" s="161">
        <v>35</v>
      </c>
      <c r="E222" s="166">
        <f t="shared" si="96"/>
        <v>0.93134646088344863</v>
      </c>
      <c r="F222" s="160">
        <v>11</v>
      </c>
      <c r="G222" s="166">
        <f t="shared" si="97"/>
        <v>45.833333333333329</v>
      </c>
      <c r="H222" s="162">
        <f t="shared" si="98"/>
        <v>105</v>
      </c>
      <c r="I222" s="168">
        <f t="shared" si="99"/>
        <v>1.41643059490085</v>
      </c>
      <c r="M222" s="66"/>
      <c r="N222" s="21"/>
      <c r="O222" s="22"/>
      <c r="P222" s="22"/>
      <c r="Q222" s="66"/>
    </row>
    <row r="223" spans="1:17" ht="16.5" thickTop="1" thickBot="1" x14ac:dyDescent="0.25">
      <c r="A223" s="26" t="s">
        <v>33</v>
      </c>
      <c r="B223" s="160">
        <v>159</v>
      </c>
      <c r="C223" s="166">
        <f t="shared" si="95"/>
        <v>4.3789589644725968</v>
      </c>
      <c r="D223" s="161">
        <v>197</v>
      </c>
      <c r="E223" s="166">
        <f t="shared" si="96"/>
        <v>5.2421500798296963</v>
      </c>
      <c r="F223" s="161">
        <v>1</v>
      </c>
      <c r="G223" s="166">
        <f t="shared" si="97"/>
        <v>4.1666666666666661</v>
      </c>
      <c r="H223" s="162">
        <f t="shared" si="98"/>
        <v>357</v>
      </c>
      <c r="I223" s="168">
        <f t="shared" si="99"/>
        <v>4.8158640226628888</v>
      </c>
      <c r="M223" s="66"/>
      <c r="N223" s="21"/>
      <c r="O223" s="22"/>
      <c r="P223" s="22"/>
      <c r="Q223" s="66"/>
    </row>
    <row r="224" spans="1:17" ht="20.25" customHeight="1" thickTop="1" thickBot="1" x14ac:dyDescent="0.25">
      <c r="A224" s="159" t="s">
        <v>40</v>
      </c>
      <c r="B224" s="163">
        <f t="shared" ref="B224:I224" si="100">SUM(B215:B223)</f>
        <v>3631</v>
      </c>
      <c r="C224" s="171">
        <f t="shared" si="100"/>
        <v>100</v>
      </c>
      <c r="D224" s="164">
        <f t="shared" si="100"/>
        <v>3758</v>
      </c>
      <c r="E224" s="171">
        <f t="shared" si="100"/>
        <v>99.999999999999986</v>
      </c>
      <c r="F224" s="163">
        <f t="shared" si="100"/>
        <v>24</v>
      </c>
      <c r="G224" s="171">
        <f t="shared" si="100"/>
        <v>100</v>
      </c>
      <c r="H224" s="165">
        <f t="shared" si="100"/>
        <v>7413</v>
      </c>
      <c r="I224" s="169">
        <f t="shared" si="100"/>
        <v>100.00000000000001</v>
      </c>
      <c r="M224" s="66"/>
      <c r="N224" s="21"/>
      <c r="O224" s="22"/>
      <c r="P224" s="22"/>
      <c r="Q224" s="66"/>
    </row>
    <row r="225" spans="1:1" ht="15" thickTop="1" x14ac:dyDescent="0.2"/>
    <row r="226" spans="1:1" x14ac:dyDescent="0.2">
      <c r="A226" s="242" t="s">
        <v>261</v>
      </c>
    </row>
    <row r="227" spans="1:1" x14ac:dyDescent="0.2">
      <c r="A227" s="242" t="s">
        <v>270</v>
      </c>
    </row>
    <row r="228" spans="1:1" x14ac:dyDescent="0.2">
      <c r="A228" s="115"/>
    </row>
    <row r="229" spans="1:1" x14ac:dyDescent="0.2">
      <c r="A229" s="242" t="s">
        <v>237</v>
      </c>
    </row>
    <row r="230" spans="1:1" x14ac:dyDescent="0.2">
      <c r="A230" s="115" t="s">
        <v>214</v>
      </c>
    </row>
  </sheetData>
  <mergeCells count="70">
    <mergeCell ref="B199:C199"/>
    <mergeCell ref="D199:E199"/>
    <mergeCell ref="F199:G199"/>
    <mergeCell ref="H199:I199"/>
    <mergeCell ref="B213:C213"/>
    <mergeCell ref="D213:E213"/>
    <mergeCell ref="F213:G213"/>
    <mergeCell ref="H213:I213"/>
    <mergeCell ref="B173:C173"/>
    <mergeCell ref="D173:E173"/>
    <mergeCell ref="F173:G173"/>
    <mergeCell ref="H173:I173"/>
    <mergeCell ref="B186:C186"/>
    <mergeCell ref="D186:E186"/>
    <mergeCell ref="F186:G186"/>
    <mergeCell ref="H186:I186"/>
    <mergeCell ref="B147:C147"/>
    <mergeCell ref="D147:E147"/>
    <mergeCell ref="F147:G147"/>
    <mergeCell ref="H147:I147"/>
    <mergeCell ref="B160:C160"/>
    <mergeCell ref="D160:E160"/>
    <mergeCell ref="F160:G160"/>
    <mergeCell ref="H160:I160"/>
    <mergeCell ref="B121:C121"/>
    <mergeCell ref="D121:E121"/>
    <mergeCell ref="F121:G121"/>
    <mergeCell ref="H121:I121"/>
    <mergeCell ref="B134:C134"/>
    <mergeCell ref="D134:E134"/>
    <mergeCell ref="F134:G134"/>
    <mergeCell ref="H134:I134"/>
    <mergeCell ref="B95:C95"/>
    <mergeCell ref="D95:E95"/>
    <mergeCell ref="F95:G95"/>
    <mergeCell ref="H95:I95"/>
    <mergeCell ref="B108:C108"/>
    <mergeCell ref="D108:E108"/>
    <mergeCell ref="F108:G108"/>
    <mergeCell ref="H108:I108"/>
    <mergeCell ref="B69:C69"/>
    <mergeCell ref="D69:E69"/>
    <mergeCell ref="F69:G69"/>
    <mergeCell ref="H69:I69"/>
    <mergeCell ref="B82:C82"/>
    <mergeCell ref="D82:E82"/>
    <mergeCell ref="F82:G82"/>
    <mergeCell ref="H82:I82"/>
    <mergeCell ref="B43:C43"/>
    <mergeCell ref="D43:E43"/>
    <mergeCell ref="F43:G43"/>
    <mergeCell ref="H43:I43"/>
    <mergeCell ref="B56:C56"/>
    <mergeCell ref="D56:E56"/>
    <mergeCell ref="F56:G56"/>
    <mergeCell ref="H56:I56"/>
    <mergeCell ref="B30:C30"/>
    <mergeCell ref="D30:E30"/>
    <mergeCell ref="F30:G30"/>
    <mergeCell ref="H30:I30"/>
    <mergeCell ref="B17:C17"/>
    <mergeCell ref="D17:E17"/>
    <mergeCell ref="F17:G17"/>
    <mergeCell ref="H17:I17"/>
    <mergeCell ref="B3:G3"/>
    <mergeCell ref="H3:I3"/>
    <mergeCell ref="B4:C4"/>
    <mergeCell ref="D4:E4"/>
    <mergeCell ref="F4:G4"/>
    <mergeCell ref="H4:I4"/>
  </mergeCells>
  <hyperlinks>
    <hyperlink ref="A2" location="TOC!A1" display="Return to Table of Contents" xr:uid="{CABE0423-848A-4B1E-B69F-F6CDDAB30EA9}"/>
  </hyperlinks>
  <pageMargins left="0.25" right="0.25" top="0.75" bottom="0.75" header="0.3" footer="0.3"/>
  <pageSetup scale="77" fitToHeight="0" orientation="portrait" r:id="rId1"/>
  <headerFooter>
    <oddHeader>&amp;L&amp;"Arial,Italic"Dental Education Program Enrollment and Graduates Report: 2022-23</oddHeader>
  </headerFooter>
  <rowBreaks count="4" manualBreakCount="4">
    <brk id="55" max="8" man="1"/>
    <brk id="107" max="8" man="1"/>
    <brk id="159" max="8" man="1"/>
    <brk id="21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A2851"/>
    <pageSetUpPr fitToPage="1"/>
  </sheetPr>
  <dimension ref="A1:O17"/>
  <sheetViews>
    <sheetView workbookViewId="0">
      <pane ySplit="4" topLeftCell="A5" activePane="bottomLeft" state="frozen"/>
      <selection pane="bottomLeft"/>
    </sheetView>
  </sheetViews>
  <sheetFormatPr defaultColWidth="9.140625" defaultRowHeight="15" x14ac:dyDescent="0.2"/>
  <cols>
    <col min="1" max="1" width="52.140625" style="10" customWidth="1"/>
    <col min="2" max="6" width="15" style="10" customWidth="1"/>
    <col min="7" max="10" width="12.140625" style="10" customWidth="1"/>
    <col min="11" max="12" width="9.140625" style="10"/>
    <col min="13" max="13" width="19.42578125" style="10" customWidth="1"/>
    <col min="14" max="16384" width="9.140625" style="10"/>
  </cols>
  <sheetData>
    <row r="1" spans="1:15" ht="15.75" x14ac:dyDescent="0.25">
      <c r="A1" s="17" t="s">
        <v>226</v>
      </c>
    </row>
    <row r="2" spans="1:15" ht="15.75" thickBot="1" x14ac:dyDescent="0.25">
      <c r="A2" s="125" t="s">
        <v>234</v>
      </c>
    </row>
    <row r="3" spans="1:15" ht="60.6" customHeight="1" thickTop="1" thickBot="1" x14ac:dyDescent="0.25">
      <c r="A3" s="19"/>
      <c r="B3" s="273" t="s">
        <v>210</v>
      </c>
      <c r="C3" s="274"/>
      <c r="D3" s="274"/>
      <c r="E3" s="274"/>
      <c r="F3" s="275"/>
      <c r="G3" s="253" t="s">
        <v>19</v>
      </c>
      <c r="H3" s="11"/>
      <c r="I3" s="11"/>
      <c r="J3" s="11"/>
      <c r="M3" s="12"/>
      <c r="N3" s="13"/>
      <c r="O3" s="13"/>
    </row>
    <row r="4" spans="1:15" ht="17.25" thickTop="1" thickBot="1" x14ac:dyDescent="0.25">
      <c r="A4" s="23"/>
      <c r="B4" s="151" t="s">
        <v>0</v>
      </c>
      <c r="C4" s="150" t="s">
        <v>1</v>
      </c>
      <c r="D4" s="149" t="s">
        <v>2</v>
      </c>
      <c r="E4" s="149" t="s">
        <v>191</v>
      </c>
      <c r="F4" s="134" t="s">
        <v>212</v>
      </c>
      <c r="G4" s="254"/>
      <c r="H4" s="14"/>
      <c r="I4" s="14"/>
      <c r="J4" s="14"/>
      <c r="M4" s="12"/>
      <c r="N4" s="13"/>
      <c r="O4" s="13"/>
    </row>
    <row r="5" spans="1:15" ht="20.100000000000001" customHeight="1" thickTop="1" thickBot="1" x14ac:dyDescent="0.25">
      <c r="A5" s="158" t="s">
        <v>206</v>
      </c>
      <c r="B5" s="142"/>
      <c r="C5" s="142"/>
      <c r="D5" s="142"/>
      <c r="E5" s="142"/>
      <c r="F5" s="142"/>
      <c r="G5" s="140"/>
      <c r="H5" s="15"/>
      <c r="I5" s="15"/>
      <c r="J5" s="15"/>
      <c r="M5" s="12"/>
      <c r="N5" s="13"/>
      <c r="O5" s="13"/>
    </row>
    <row r="6" spans="1:15" ht="17.25" thickTop="1" thickBot="1" x14ac:dyDescent="0.25">
      <c r="A6" s="138" t="s">
        <v>39</v>
      </c>
      <c r="B6" s="143">
        <v>50.5</v>
      </c>
      <c r="C6" s="143">
        <v>51.6</v>
      </c>
      <c r="D6" s="143">
        <v>52.6</v>
      </c>
      <c r="E6" s="143">
        <v>54.18255299679732</v>
      </c>
      <c r="F6" s="143">
        <v>55.5</v>
      </c>
      <c r="G6" s="138"/>
      <c r="H6" s="15"/>
      <c r="I6" s="15"/>
      <c r="J6" s="15"/>
      <c r="M6" s="12"/>
      <c r="N6" s="13"/>
      <c r="O6" s="13"/>
    </row>
    <row r="7" spans="1:15" ht="20.100000000000001" customHeight="1" thickTop="1" thickBot="1" x14ac:dyDescent="0.25">
      <c r="A7" s="158" t="s">
        <v>207</v>
      </c>
      <c r="B7" s="142"/>
      <c r="C7" s="142"/>
      <c r="D7" s="142"/>
      <c r="E7" s="142"/>
      <c r="F7" s="142"/>
      <c r="G7" s="140"/>
      <c r="H7" s="15"/>
      <c r="I7" s="15"/>
      <c r="J7" s="15"/>
      <c r="M7" s="12"/>
      <c r="N7" s="13"/>
      <c r="O7" s="13"/>
    </row>
    <row r="8" spans="1:15" ht="17.25" thickTop="1" thickBot="1" x14ac:dyDescent="0.25">
      <c r="A8" s="138" t="s">
        <v>145</v>
      </c>
      <c r="B8" s="143">
        <v>51.1</v>
      </c>
      <c r="C8" s="143">
        <v>50.3</v>
      </c>
      <c r="D8" s="143">
        <v>49.5</v>
      </c>
      <c r="E8" s="143">
        <v>48.8</v>
      </c>
      <c r="F8" s="143">
        <v>48.2</v>
      </c>
      <c r="G8" s="138"/>
      <c r="H8" s="15"/>
      <c r="I8" s="15"/>
      <c r="J8" s="15"/>
      <c r="M8" s="12"/>
      <c r="N8" s="13"/>
      <c r="O8" s="13"/>
    </row>
    <row r="9" spans="1:15" ht="17.25" thickTop="1" thickBot="1" x14ac:dyDescent="0.25">
      <c r="A9" s="138" t="s">
        <v>146</v>
      </c>
      <c r="B9" s="143">
        <v>5.3</v>
      </c>
      <c r="C9" s="143">
        <v>5.5</v>
      </c>
      <c r="D9" s="143">
        <v>5.6</v>
      </c>
      <c r="E9" s="143">
        <v>6.1</v>
      </c>
      <c r="F9" s="143">
        <v>6.4</v>
      </c>
      <c r="G9" s="138"/>
      <c r="H9" s="15"/>
      <c r="I9" s="15"/>
      <c r="J9" s="15"/>
      <c r="M9" s="12"/>
      <c r="N9" s="13"/>
      <c r="O9" s="13"/>
    </row>
    <row r="10" spans="1:15" ht="17.25" thickTop="1" thickBot="1" x14ac:dyDescent="0.25">
      <c r="A10" s="138" t="s">
        <v>147</v>
      </c>
      <c r="B10" s="143">
        <v>9</v>
      </c>
      <c r="C10" s="143">
        <v>9.3000000000000007</v>
      </c>
      <c r="D10" s="143">
        <v>9.9</v>
      </c>
      <c r="E10" s="143">
        <v>10.3</v>
      </c>
      <c r="F10" s="143">
        <v>10.4</v>
      </c>
      <c r="G10" s="138"/>
      <c r="H10" s="15"/>
      <c r="I10" s="15"/>
      <c r="J10" s="15"/>
      <c r="M10" s="12"/>
      <c r="N10" s="13"/>
      <c r="O10" s="13"/>
    </row>
    <row r="11" spans="1:15" ht="17.25" thickTop="1" thickBot="1" x14ac:dyDescent="0.25">
      <c r="A11" s="138" t="s">
        <v>30</v>
      </c>
      <c r="B11" s="143">
        <v>24</v>
      </c>
      <c r="C11" s="143">
        <v>24</v>
      </c>
      <c r="D11" s="143">
        <v>23.9</v>
      </c>
      <c r="E11" s="143">
        <v>23.7</v>
      </c>
      <c r="F11" s="143">
        <v>23.8</v>
      </c>
      <c r="G11" s="138"/>
      <c r="H11" s="15"/>
      <c r="I11" s="15"/>
      <c r="J11" s="15"/>
      <c r="M11" s="12"/>
      <c r="N11" s="13"/>
      <c r="O11" s="13"/>
    </row>
    <row r="12" spans="1:15" ht="17.25" thickTop="1" thickBot="1" x14ac:dyDescent="0.25">
      <c r="A12" s="138" t="s">
        <v>208</v>
      </c>
      <c r="B12" s="143">
        <v>3.6</v>
      </c>
      <c r="C12" s="143">
        <v>3.7</v>
      </c>
      <c r="D12" s="143">
        <v>3.7</v>
      </c>
      <c r="E12" s="143">
        <v>3.6</v>
      </c>
      <c r="F12" s="143">
        <v>4.2</v>
      </c>
      <c r="G12" s="138"/>
      <c r="H12" s="15"/>
      <c r="I12" s="15"/>
      <c r="J12" s="15"/>
      <c r="M12" s="12"/>
      <c r="N12" s="13"/>
      <c r="O12" s="13"/>
    </row>
    <row r="13" spans="1:15" ht="17.25" thickTop="1" thickBot="1" x14ac:dyDescent="0.25">
      <c r="A13" s="138" t="s">
        <v>209</v>
      </c>
      <c r="B13" s="143">
        <v>7</v>
      </c>
      <c r="C13" s="143">
        <v>7.3000000000000007</v>
      </c>
      <c r="D13" s="143">
        <v>7.4</v>
      </c>
      <c r="E13" s="143">
        <v>7.5</v>
      </c>
      <c r="F13" s="143">
        <v>7.1</v>
      </c>
      <c r="G13" s="138"/>
      <c r="H13" s="15"/>
      <c r="I13" s="15"/>
      <c r="J13" s="15"/>
      <c r="M13" s="12"/>
      <c r="N13" s="13"/>
      <c r="O13" s="13"/>
    </row>
    <row r="14" spans="1:15" ht="15.75" thickTop="1" x14ac:dyDescent="0.2">
      <c r="A14" s="110" t="s">
        <v>263</v>
      </c>
    </row>
    <row r="15" spans="1:15" x14ac:dyDescent="0.2">
      <c r="B15" s="108"/>
      <c r="C15" s="108"/>
      <c r="D15" s="108"/>
      <c r="E15" s="108"/>
      <c r="F15" s="155"/>
      <c r="G15" s="108"/>
      <c r="H15" s="108"/>
    </row>
    <row r="16" spans="1:15" x14ac:dyDescent="0.2">
      <c r="A16" s="127" t="s">
        <v>260</v>
      </c>
    </row>
    <row r="17" spans="1:1" x14ac:dyDescent="0.2">
      <c r="A17" s="109" t="s">
        <v>227</v>
      </c>
    </row>
  </sheetData>
  <mergeCells count="2">
    <mergeCell ref="B3:F3"/>
    <mergeCell ref="G3:G4"/>
  </mergeCells>
  <hyperlinks>
    <hyperlink ref="A2" location="TOC!A1" display="Return to Table of Contents" xr:uid="{CC98D218-A169-4B8F-80A1-2F01C137EFBA}"/>
  </hyperlinks>
  <pageMargins left="0.25" right="0.25" top="0.75" bottom="0.75" header="0.3" footer="0.3"/>
  <pageSetup scale="98" orientation="landscape" r:id="rId1"/>
  <headerFooter>
    <oddHeader>&amp;L&amp;"Arial,Italic"Dental Education Program Enrollment and Graduates Report: 2022-23</oddHeader>
  </headerFooter>
  <extLst>
    <ext xmlns:x14="http://schemas.microsoft.com/office/spreadsheetml/2009/9/main" uri="{05C60535-1F16-4fd2-B633-F4F36F0B64E0}">
      <x14:sparklineGroups xmlns:xm="http://schemas.microsoft.com/office/excel/2006/main">
        <x14:sparklineGroup lineWeight="1.5" displayEmptyCellsAs="gap" xr2:uid="{00000000-0003-0000-0800-000031000000}">
          <x14:colorSeries rgb="FF7A2851"/>
          <x14:colorNegative rgb="FFD00000"/>
          <x14:colorAxis rgb="FF000000"/>
          <x14:colorMarkers rgb="FF007C89"/>
          <x14:colorFirst rgb="FFD00000"/>
          <x14:colorLast rgb="FFD00000"/>
          <x14:colorHigh rgb="FFD00000"/>
          <x14:colorLow rgb="FFD00000"/>
          <x14:sparklines>
            <x14:sparkline>
              <xm:f>'Tab 7. Predoc Total Trend'!B13:F13</xm:f>
              <xm:sqref>G13</xm:sqref>
            </x14:sparkline>
          </x14:sparklines>
        </x14:sparklineGroup>
        <x14:sparklineGroup lineWeight="1.5" displayEmptyCellsAs="gap" xr2:uid="{00000000-0003-0000-0800-000030000000}">
          <x14:colorSeries rgb="FF7A2851"/>
          <x14:colorNegative rgb="FFD00000"/>
          <x14:colorAxis rgb="FF000000"/>
          <x14:colorMarkers rgb="FF007C89"/>
          <x14:colorFirst rgb="FFD00000"/>
          <x14:colorLast rgb="FFD00000"/>
          <x14:colorHigh rgb="FFD00000"/>
          <x14:colorLow rgb="FFD00000"/>
          <x14:sparklines>
            <x14:sparkline>
              <xm:f>'Tab 7. Predoc Total Trend'!B12:F12</xm:f>
              <xm:sqref>G12</xm:sqref>
            </x14:sparkline>
          </x14:sparklines>
        </x14:sparklineGroup>
        <x14:sparklineGroup lineWeight="1.5" displayEmptyCellsAs="gap" xr2:uid="{00000000-0003-0000-0800-00002F000000}">
          <x14:colorSeries rgb="FF7A2851"/>
          <x14:colorNegative rgb="FFD00000"/>
          <x14:colorAxis rgb="FF000000"/>
          <x14:colorMarkers rgb="FF007C89"/>
          <x14:colorFirst rgb="FFD00000"/>
          <x14:colorLast rgb="FFD00000"/>
          <x14:colorHigh rgb="FFD00000"/>
          <x14:colorLow rgb="FFD00000"/>
          <x14:sparklines>
            <x14:sparkline>
              <xm:f>'Tab 7. Predoc Total Trend'!B11:F11</xm:f>
              <xm:sqref>G11</xm:sqref>
            </x14:sparkline>
          </x14:sparklines>
        </x14:sparklineGroup>
        <x14:sparklineGroup lineWeight="1.5" displayEmptyCellsAs="gap" xr2:uid="{00000000-0003-0000-0800-00002E000000}">
          <x14:colorSeries rgb="FF7A2851"/>
          <x14:colorNegative rgb="FFD00000"/>
          <x14:colorAxis rgb="FF000000"/>
          <x14:colorMarkers rgb="FF007C89"/>
          <x14:colorFirst rgb="FFD00000"/>
          <x14:colorLast rgb="FFD00000"/>
          <x14:colorHigh rgb="FFD00000"/>
          <x14:colorLow rgb="FFD00000"/>
          <x14:sparklines>
            <x14:sparkline>
              <xm:f>'Tab 7. Predoc Total Trend'!B10:F10</xm:f>
              <xm:sqref>G10</xm:sqref>
            </x14:sparkline>
          </x14:sparklines>
        </x14:sparklineGroup>
        <x14:sparklineGroup lineWeight="1.5" displayEmptyCellsAs="gap" xr2:uid="{00000000-0003-0000-0800-00002D000000}">
          <x14:colorSeries rgb="FF7A2851"/>
          <x14:colorNegative rgb="FFD00000"/>
          <x14:colorAxis rgb="FF000000"/>
          <x14:colorMarkers rgb="FF007C89"/>
          <x14:colorFirst rgb="FFD00000"/>
          <x14:colorLast rgb="FFD00000"/>
          <x14:colorHigh rgb="FFD00000"/>
          <x14:colorLow rgb="FFD00000"/>
          <x14:sparklines>
            <x14:sparkline>
              <xm:f>'Tab 7. Predoc Total Trend'!B9:F9</xm:f>
              <xm:sqref>G9</xm:sqref>
            </x14:sparkline>
          </x14:sparklines>
        </x14:sparklineGroup>
        <x14:sparklineGroup lineWeight="1.5" displayEmptyCellsAs="gap" xr2:uid="{00000000-0003-0000-0800-00002C000000}">
          <x14:colorSeries rgb="FF7A2851"/>
          <x14:colorNegative rgb="FFD00000"/>
          <x14:colorAxis rgb="FF000000"/>
          <x14:colorMarkers rgb="FF007C89"/>
          <x14:colorFirst rgb="FFD00000"/>
          <x14:colorLast rgb="FFD00000"/>
          <x14:colorHigh rgb="FFD00000"/>
          <x14:colorLow rgb="FFD00000"/>
          <x14:sparklines>
            <x14:sparkline>
              <xm:f>'Tab 7. Predoc Total Trend'!B8:F8</xm:f>
              <xm:sqref>G8</xm:sqref>
            </x14:sparkline>
          </x14:sparklines>
        </x14:sparklineGroup>
        <x14:sparklineGroup lineWeight="1.5" displayEmptyCellsAs="gap" xr2:uid="{00000000-0003-0000-0800-00002B000000}">
          <x14:colorSeries rgb="FF7A2851"/>
          <x14:colorNegative rgb="FFD00000"/>
          <x14:colorAxis rgb="FF000000"/>
          <x14:colorMarkers rgb="FF007C89"/>
          <x14:colorFirst rgb="FFD00000"/>
          <x14:colorLast rgb="FFD00000"/>
          <x14:colorHigh rgb="FFD00000"/>
          <x14:colorLow rgb="FFD00000"/>
          <x14:sparklines>
            <x14:sparkline>
              <xm:f>'Tab 7. Predoc Total Trend'!B6:F6</xm:f>
              <xm:sqref>G6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TOC</vt:lpstr>
      <vt:lpstr>Notes</vt:lpstr>
      <vt:lpstr>Tab 1. 1st Yr Trend</vt:lpstr>
      <vt:lpstr>Tab 2. Predoc 1st Yr Trend</vt:lpstr>
      <vt:lpstr>Tab 3. Predoc 1st Yr 2022-23</vt:lpstr>
      <vt:lpstr>Tab 4. Allied 1st Yr</vt:lpstr>
      <vt:lpstr>Tab 5. Total Trend</vt:lpstr>
      <vt:lpstr>Tab 6. Advanced Total</vt:lpstr>
      <vt:lpstr>Tab 7. Predoc Total Trend</vt:lpstr>
      <vt:lpstr>Tab 8. Predoc Total 2022-23</vt:lpstr>
      <vt:lpstr>Tab 9. Allied Total</vt:lpstr>
      <vt:lpstr>Tab 10. Grads Trend</vt:lpstr>
      <vt:lpstr>Tab 11. Adv 2022 Grads</vt:lpstr>
      <vt:lpstr>Tab 12. Predoc Grads Trends</vt:lpstr>
      <vt:lpstr>Tab 13. Predoc 2022 Grads</vt:lpstr>
      <vt:lpstr>Tab 14. Allied 2022 Grads</vt:lpstr>
      <vt:lpstr>Tab 15. # of Programs Trend</vt:lpstr>
      <vt:lpstr>Notes!_ftn1</vt:lpstr>
      <vt:lpstr>Notes!_ftnref1</vt:lpstr>
      <vt:lpstr>Notes!Print_Area</vt:lpstr>
      <vt:lpstr>'Tab 1. 1st Yr Trend'!Print_Area</vt:lpstr>
      <vt:lpstr>'Tab 10. Grads Trend'!Print_Area</vt:lpstr>
      <vt:lpstr>'Tab 11. Adv 2022 Grads'!Print_Area</vt:lpstr>
      <vt:lpstr>'Tab 12. Predoc Grads Trends'!Print_Area</vt:lpstr>
      <vt:lpstr>'Tab 13. Predoc 2022 Grads'!Print_Area</vt:lpstr>
      <vt:lpstr>'Tab 14. Allied 2022 Grads'!Print_Area</vt:lpstr>
      <vt:lpstr>'Tab 15. # of Programs Trend'!Print_Area</vt:lpstr>
      <vt:lpstr>'Tab 2. Predoc 1st Yr Trend'!Print_Area</vt:lpstr>
      <vt:lpstr>'Tab 3. Predoc 1st Yr 2022-23'!Print_Area</vt:lpstr>
      <vt:lpstr>'Tab 4. Allied 1st Yr'!Print_Area</vt:lpstr>
      <vt:lpstr>'Tab 5. Total Trend'!Print_Area</vt:lpstr>
      <vt:lpstr>'Tab 6. Advanced Total'!Print_Area</vt:lpstr>
      <vt:lpstr>'Tab 7. Predoc Total Trend'!Print_Area</vt:lpstr>
      <vt:lpstr>'Tab 8. Predoc Total 2022-23'!Print_Area</vt:lpstr>
      <vt:lpstr>'Tab 9. Allied Total'!Print_Area</vt:lpstr>
      <vt:lpstr>TOC!Print_Area</vt:lpstr>
      <vt:lpstr>'Tab 11. Adv 2022 Grads'!Print_Titles</vt:lpstr>
      <vt:lpstr>'Tab 13. Predoc 2022 Grads'!Print_Titles</vt:lpstr>
      <vt:lpstr>'Tab 3. Predoc 1st Yr 2022-23'!Print_Titles</vt:lpstr>
      <vt:lpstr>'Tab 6. Advanced Total'!Print_Titles</vt:lpstr>
      <vt:lpstr>'Tab 8. Predoc Total 2022-23'!Print_Titles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Education Program Enrollment and Graduates Report: 2022-23</dc:title>
  <dc:creator/>
  <cp:lastModifiedBy/>
  <dcterms:created xsi:type="dcterms:W3CDTF">2022-05-17T18:40:43Z</dcterms:created>
  <dcterms:modified xsi:type="dcterms:W3CDTF">2023-11-16T21:43:57Z</dcterms:modified>
</cp:coreProperties>
</file>